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3580"/>
  </bookViews>
  <sheets>
    <sheet name="DATA INPUT"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2" l="1"/>
  <c r="Y3" i="2"/>
  <c r="BH250" i="2" l="1"/>
  <c r="BG250" i="2"/>
  <c r="T250" i="2"/>
  <c r="U250" i="2" s="1"/>
  <c r="BH249" i="2"/>
  <c r="BG249" i="2"/>
  <c r="T249" i="2"/>
  <c r="U249" i="2" s="1"/>
  <c r="BH248" i="2"/>
  <c r="BG248" i="2"/>
  <c r="U248" i="2"/>
  <c r="T248" i="2"/>
  <c r="BH247" i="2"/>
  <c r="BG247" i="2"/>
  <c r="T247" i="2"/>
  <c r="U247" i="2" s="1"/>
  <c r="BH246" i="2"/>
  <c r="BG246" i="2"/>
  <c r="U246" i="2"/>
  <c r="T246" i="2"/>
  <c r="BH245" i="2"/>
  <c r="BG245" i="2"/>
  <c r="U245" i="2"/>
  <c r="T245" i="2"/>
  <c r="BH244" i="2"/>
  <c r="BG244" i="2"/>
  <c r="U244" i="2"/>
  <c r="T244" i="2"/>
  <c r="BH243" i="2"/>
  <c r="BG243" i="2"/>
  <c r="U243" i="2"/>
  <c r="T243" i="2"/>
  <c r="BH242" i="2"/>
  <c r="BG242" i="2"/>
  <c r="U242" i="2"/>
  <c r="T242" i="2"/>
  <c r="BH241" i="2"/>
  <c r="BG241" i="2"/>
  <c r="U241" i="2"/>
  <c r="T241" i="2"/>
  <c r="BH240" i="2"/>
  <c r="BG240" i="2"/>
  <c r="U240" i="2"/>
  <c r="T240" i="2"/>
  <c r="BH239" i="2"/>
  <c r="BG239" i="2"/>
  <c r="T239" i="2"/>
  <c r="U239" i="2" s="1"/>
  <c r="BH238" i="2"/>
  <c r="BG238" i="2"/>
  <c r="T238" i="2"/>
  <c r="U238" i="2" s="1"/>
  <c r="BH237" i="2"/>
  <c r="BG237" i="2"/>
  <c r="T237" i="2"/>
  <c r="U237" i="2" s="1"/>
  <c r="BH236" i="2"/>
  <c r="BG236" i="2"/>
  <c r="T236" i="2"/>
  <c r="U236" i="2" s="1"/>
  <c r="BH235" i="2"/>
  <c r="BG235" i="2"/>
  <c r="T235" i="2"/>
  <c r="U235" i="2" s="1"/>
  <c r="BH234" i="2"/>
  <c r="BG234" i="2"/>
  <c r="T234" i="2"/>
  <c r="U234" i="2" s="1"/>
  <c r="BH233" i="2"/>
  <c r="BG233" i="2"/>
  <c r="U233" i="2"/>
  <c r="T233" i="2"/>
  <c r="BH232" i="2"/>
  <c r="BG232" i="2"/>
  <c r="U232" i="2"/>
  <c r="T232" i="2"/>
  <c r="BH231" i="2"/>
  <c r="BG231" i="2"/>
  <c r="T231" i="2"/>
  <c r="U231" i="2" s="1"/>
  <c r="BH230" i="2"/>
  <c r="BG230" i="2"/>
  <c r="U230" i="2"/>
  <c r="T230" i="2"/>
  <c r="BH229" i="2"/>
  <c r="BG229" i="2"/>
  <c r="U229" i="2"/>
  <c r="T229" i="2"/>
  <c r="BH228" i="2"/>
  <c r="BG228" i="2"/>
  <c r="U228" i="2"/>
  <c r="T228" i="2"/>
  <c r="BH227" i="2"/>
  <c r="BG227" i="2"/>
  <c r="U227" i="2"/>
  <c r="T227" i="2"/>
  <c r="BH226" i="2"/>
  <c r="BG226" i="2"/>
  <c r="U226" i="2"/>
  <c r="T226" i="2"/>
  <c r="BH225" i="2"/>
  <c r="BG225" i="2"/>
  <c r="T225" i="2"/>
  <c r="U225" i="2" s="1"/>
  <c r="BH224" i="2"/>
  <c r="BG224" i="2"/>
  <c r="U224" i="2"/>
  <c r="T224" i="2"/>
  <c r="BH223" i="2"/>
  <c r="BG223" i="2"/>
  <c r="T223" i="2"/>
  <c r="U223" i="2" s="1"/>
  <c r="BH222" i="2"/>
  <c r="BG222" i="2"/>
  <c r="T222" i="2"/>
  <c r="U222" i="2" s="1"/>
  <c r="BH221" i="2"/>
  <c r="BG221" i="2"/>
  <c r="U221" i="2"/>
  <c r="T221" i="2"/>
  <c r="BH220" i="2"/>
  <c r="BG220" i="2"/>
  <c r="T220" i="2"/>
  <c r="U220" i="2" s="1"/>
  <c r="BH219" i="2"/>
  <c r="BG219" i="2"/>
  <c r="U219" i="2"/>
  <c r="T219" i="2"/>
  <c r="BH218" i="2"/>
  <c r="BG218" i="2"/>
  <c r="T218" i="2"/>
  <c r="U218" i="2" s="1"/>
  <c r="BH217" i="2"/>
  <c r="BG217" i="2"/>
  <c r="T217" i="2"/>
  <c r="U217" i="2" s="1"/>
  <c r="BH216" i="2"/>
  <c r="BG216" i="2"/>
  <c r="U216" i="2"/>
  <c r="T216" i="2"/>
  <c r="BH215" i="2"/>
  <c r="BG215" i="2"/>
  <c r="T215" i="2"/>
  <c r="U215" i="2" s="1"/>
  <c r="BH214" i="2"/>
  <c r="BG214" i="2"/>
  <c r="U214" i="2"/>
  <c r="T214" i="2"/>
  <c r="BH213" i="2"/>
  <c r="BG213" i="2"/>
  <c r="U213" i="2"/>
  <c r="T213" i="2"/>
  <c r="BH212" i="2"/>
  <c r="BG212" i="2"/>
  <c r="U212" i="2"/>
  <c r="T212" i="2"/>
  <c r="BH211" i="2"/>
  <c r="BG211" i="2"/>
  <c r="U211" i="2"/>
  <c r="T211" i="2"/>
  <c r="BH210" i="2"/>
  <c r="BG210" i="2"/>
  <c r="U210" i="2"/>
  <c r="T210" i="2"/>
  <c r="BH209" i="2"/>
  <c r="BG209" i="2"/>
  <c r="T209" i="2"/>
  <c r="U209" i="2" s="1"/>
  <c r="BH208" i="2"/>
  <c r="BG208" i="2"/>
  <c r="U208" i="2"/>
  <c r="T208" i="2"/>
  <c r="BH207" i="2"/>
  <c r="BG207" i="2"/>
  <c r="T207" i="2"/>
  <c r="U207" i="2" s="1"/>
  <c r="BH206" i="2"/>
  <c r="BG206" i="2"/>
  <c r="T206" i="2"/>
  <c r="U206" i="2" s="1"/>
  <c r="BH205" i="2"/>
  <c r="BG205" i="2"/>
  <c r="T205" i="2"/>
  <c r="U205" i="2" s="1"/>
  <c r="BH204" i="2"/>
  <c r="BG204" i="2"/>
  <c r="T204" i="2"/>
  <c r="U204" i="2" s="1"/>
  <c r="BH203" i="2"/>
  <c r="BG203" i="2"/>
  <c r="T203" i="2"/>
  <c r="U203" i="2" s="1"/>
  <c r="BH202" i="2"/>
  <c r="BG202" i="2"/>
  <c r="T202" i="2"/>
  <c r="U202" i="2" s="1"/>
  <c r="BH201" i="2"/>
  <c r="BG201" i="2"/>
  <c r="U201" i="2"/>
  <c r="T201" i="2"/>
  <c r="BH200" i="2"/>
  <c r="BG200" i="2"/>
  <c r="U200" i="2"/>
  <c r="T200" i="2"/>
  <c r="BH199" i="2"/>
  <c r="BG199" i="2"/>
  <c r="T199" i="2"/>
  <c r="U199" i="2" s="1"/>
  <c r="BH198" i="2"/>
  <c r="BG198" i="2"/>
  <c r="U198" i="2"/>
  <c r="T198" i="2"/>
  <c r="BH197" i="2"/>
  <c r="BG197" i="2"/>
  <c r="U197" i="2"/>
  <c r="T197" i="2"/>
  <c r="BH196" i="2"/>
  <c r="BG196" i="2"/>
  <c r="U196" i="2"/>
  <c r="T196" i="2"/>
  <c r="BH195" i="2"/>
  <c r="BG195" i="2"/>
  <c r="U195" i="2"/>
  <c r="T195" i="2"/>
  <c r="BH194" i="2"/>
  <c r="BG194" i="2"/>
  <c r="U194" i="2"/>
  <c r="T194" i="2"/>
  <c r="BH193" i="2"/>
  <c r="BG193" i="2"/>
  <c r="T193" i="2"/>
  <c r="U193" i="2" s="1"/>
  <c r="BH192" i="2"/>
  <c r="BG192" i="2"/>
  <c r="U192" i="2"/>
  <c r="T192" i="2"/>
  <c r="BH191" i="2"/>
  <c r="BG191" i="2"/>
  <c r="T191" i="2"/>
  <c r="U191" i="2" s="1"/>
  <c r="BH190" i="2"/>
  <c r="BG190" i="2"/>
  <c r="U190" i="2"/>
  <c r="T190" i="2"/>
  <c r="BH189" i="2"/>
  <c r="BG189" i="2"/>
  <c r="T189" i="2"/>
  <c r="U189" i="2" s="1"/>
  <c r="BH188" i="2"/>
  <c r="BG188" i="2"/>
  <c r="T188" i="2"/>
  <c r="U188" i="2" s="1"/>
  <c r="BH187" i="2"/>
  <c r="BG187" i="2"/>
  <c r="T187" i="2"/>
  <c r="U187" i="2" s="1"/>
  <c r="BH186" i="2"/>
  <c r="BG186" i="2"/>
  <c r="U186" i="2"/>
  <c r="T186" i="2"/>
  <c r="BH185" i="2"/>
  <c r="BG185" i="2"/>
  <c r="T185" i="2"/>
  <c r="U185" i="2" s="1"/>
  <c r="BH184" i="2"/>
  <c r="BG184" i="2"/>
  <c r="U184" i="2"/>
  <c r="T184" i="2"/>
  <c r="BH183" i="2"/>
  <c r="BG183" i="2"/>
  <c r="T183" i="2"/>
  <c r="U183" i="2" s="1"/>
  <c r="BH182" i="2"/>
  <c r="BG182" i="2"/>
  <c r="U182" i="2"/>
  <c r="T182" i="2"/>
  <c r="BH181" i="2"/>
  <c r="BG181" i="2"/>
  <c r="U181" i="2"/>
  <c r="T181" i="2"/>
  <c r="BH180" i="2"/>
  <c r="BG180" i="2"/>
  <c r="U180" i="2"/>
  <c r="T180" i="2"/>
  <c r="BH179" i="2"/>
  <c r="BG179" i="2"/>
  <c r="U179" i="2"/>
  <c r="T179" i="2"/>
  <c r="BH178" i="2"/>
  <c r="BG178" i="2"/>
  <c r="U178" i="2"/>
  <c r="T178" i="2"/>
  <c r="BH177" i="2"/>
  <c r="BG177" i="2"/>
  <c r="T177" i="2"/>
  <c r="U177" i="2" s="1"/>
  <c r="BH176" i="2"/>
  <c r="BG176" i="2"/>
  <c r="U176" i="2"/>
  <c r="T176" i="2"/>
  <c r="BH175" i="2"/>
  <c r="BG175" i="2"/>
  <c r="T175" i="2"/>
  <c r="U175" i="2" s="1"/>
  <c r="BH174" i="2"/>
  <c r="BG174" i="2"/>
  <c r="T174" i="2"/>
  <c r="U174" i="2" s="1"/>
  <c r="BH173" i="2"/>
  <c r="BG173" i="2"/>
  <c r="T173" i="2"/>
  <c r="U173" i="2" s="1"/>
  <c r="BH172" i="2"/>
  <c r="BG172" i="2"/>
  <c r="T172" i="2"/>
  <c r="U172" i="2" s="1"/>
  <c r="BH171" i="2"/>
  <c r="BG171" i="2"/>
  <c r="T171" i="2"/>
  <c r="U171" i="2" s="1"/>
  <c r="BH170" i="2"/>
  <c r="BG170" i="2"/>
  <c r="T170" i="2"/>
  <c r="U170" i="2" s="1"/>
  <c r="BH169" i="2"/>
  <c r="BG169" i="2"/>
  <c r="T169" i="2"/>
  <c r="U169" i="2" s="1"/>
  <c r="BH168" i="2"/>
  <c r="BG168" i="2"/>
  <c r="U168" i="2"/>
  <c r="T168" i="2"/>
  <c r="BH167" i="2"/>
  <c r="BG167" i="2"/>
  <c r="T167" i="2"/>
  <c r="U167" i="2" s="1"/>
  <c r="BH166" i="2"/>
  <c r="BG166" i="2"/>
  <c r="U166" i="2"/>
  <c r="T166" i="2"/>
  <c r="BH165" i="2"/>
  <c r="BG165" i="2"/>
  <c r="U165" i="2"/>
  <c r="T165" i="2"/>
  <c r="BH164" i="2"/>
  <c r="BG164" i="2"/>
  <c r="U164" i="2"/>
  <c r="T164" i="2"/>
  <c r="BH163" i="2"/>
  <c r="BG163" i="2"/>
  <c r="U163" i="2"/>
  <c r="T163" i="2"/>
  <c r="BH162" i="2"/>
  <c r="BG162" i="2"/>
  <c r="U162" i="2"/>
  <c r="T162" i="2"/>
  <c r="BH161" i="2"/>
  <c r="BG161" i="2"/>
  <c r="T161" i="2"/>
  <c r="U161" i="2" s="1"/>
  <c r="BH160" i="2"/>
  <c r="BG160" i="2"/>
  <c r="U160" i="2"/>
  <c r="T160" i="2"/>
  <c r="BH159" i="2"/>
  <c r="BG159" i="2"/>
  <c r="T159" i="2"/>
  <c r="U159" i="2" s="1"/>
  <c r="BH158" i="2"/>
  <c r="BG158" i="2"/>
  <c r="T158" i="2"/>
  <c r="U158" i="2" s="1"/>
  <c r="BH157" i="2"/>
  <c r="BG157" i="2"/>
  <c r="U157" i="2"/>
  <c r="T157" i="2"/>
  <c r="BH156" i="2"/>
  <c r="BG156" i="2"/>
  <c r="T156" i="2"/>
  <c r="U156" i="2" s="1"/>
  <c r="BH155" i="2"/>
  <c r="BG155" i="2"/>
  <c r="T155" i="2"/>
  <c r="U155" i="2" s="1"/>
  <c r="BH154" i="2"/>
  <c r="BG154" i="2"/>
  <c r="T154" i="2"/>
  <c r="U154" i="2" s="1"/>
  <c r="BH153" i="2"/>
  <c r="BG153" i="2"/>
  <c r="T153" i="2"/>
  <c r="U153" i="2" s="1"/>
  <c r="BH152" i="2"/>
  <c r="BG152" i="2"/>
  <c r="U152" i="2"/>
  <c r="T152" i="2"/>
  <c r="BH151" i="2"/>
  <c r="BG151" i="2"/>
  <c r="T151" i="2"/>
  <c r="U151" i="2" s="1"/>
  <c r="BH150" i="2"/>
  <c r="BG150" i="2"/>
  <c r="U150" i="2"/>
  <c r="T150" i="2"/>
  <c r="BH149" i="2"/>
  <c r="BG149" i="2"/>
  <c r="U149" i="2"/>
  <c r="T149" i="2"/>
  <c r="BH148" i="2"/>
  <c r="BG148" i="2"/>
  <c r="U148" i="2"/>
  <c r="T148" i="2"/>
  <c r="BH147" i="2"/>
  <c r="BG147" i="2"/>
  <c r="U147" i="2"/>
  <c r="T147" i="2"/>
  <c r="BH146" i="2"/>
  <c r="BG146" i="2"/>
  <c r="U146" i="2"/>
  <c r="T146" i="2"/>
  <c r="BH145" i="2"/>
  <c r="BG145" i="2"/>
  <c r="T145" i="2"/>
  <c r="U145" i="2" s="1"/>
  <c r="BH144" i="2"/>
  <c r="BG144" i="2"/>
  <c r="U144" i="2"/>
  <c r="T144" i="2"/>
  <c r="BH143" i="2"/>
  <c r="BG143" i="2"/>
  <c r="T143" i="2"/>
  <c r="U143" i="2" s="1"/>
  <c r="BH142" i="2"/>
  <c r="BG142" i="2"/>
  <c r="T142" i="2"/>
  <c r="U142" i="2" s="1"/>
  <c r="BH141" i="2"/>
  <c r="BG141" i="2"/>
  <c r="T141" i="2"/>
  <c r="U141" i="2" s="1"/>
  <c r="BH140" i="2"/>
  <c r="BG140" i="2"/>
  <c r="T140" i="2"/>
  <c r="U140" i="2" s="1"/>
  <c r="BH139" i="2"/>
  <c r="BG139" i="2"/>
  <c r="T139" i="2"/>
  <c r="U139" i="2" s="1"/>
  <c r="BH138" i="2"/>
  <c r="BG138" i="2"/>
  <c r="T138" i="2"/>
  <c r="U138" i="2" s="1"/>
  <c r="BH137" i="2"/>
  <c r="BG137" i="2"/>
  <c r="U137" i="2"/>
  <c r="T137" i="2"/>
  <c r="BH136" i="2"/>
  <c r="BG136" i="2"/>
  <c r="T136" i="2"/>
  <c r="U136" i="2" s="1"/>
  <c r="BH135" i="2"/>
  <c r="BG135" i="2"/>
  <c r="T135" i="2"/>
  <c r="U135" i="2" s="1"/>
  <c r="BH134" i="2"/>
  <c r="BG134" i="2"/>
  <c r="T134" i="2"/>
  <c r="U134" i="2" s="1"/>
  <c r="BH133" i="2"/>
  <c r="BG133" i="2"/>
  <c r="T133" i="2"/>
  <c r="U133" i="2" s="1"/>
  <c r="BH132" i="2"/>
  <c r="BG132" i="2"/>
  <c r="U132" i="2"/>
  <c r="T132" i="2"/>
  <c r="BH131" i="2"/>
  <c r="BG131" i="2"/>
  <c r="T131" i="2"/>
  <c r="U131" i="2" s="1"/>
  <c r="BH130" i="2"/>
  <c r="BG130" i="2"/>
  <c r="T130" i="2"/>
  <c r="U130" i="2" s="1"/>
  <c r="BH129" i="2"/>
  <c r="BG129" i="2"/>
  <c r="T129" i="2"/>
  <c r="U129" i="2" s="1"/>
  <c r="BH128" i="2"/>
  <c r="BG128" i="2"/>
  <c r="U128" i="2"/>
  <c r="T128" i="2"/>
  <c r="BH127" i="2"/>
  <c r="BG127" i="2"/>
  <c r="T127" i="2"/>
  <c r="U127" i="2" s="1"/>
  <c r="BH126" i="2"/>
  <c r="BG126" i="2"/>
  <c r="T126" i="2"/>
  <c r="U126" i="2" s="1"/>
  <c r="BH125" i="2"/>
  <c r="BG125" i="2"/>
  <c r="U125" i="2"/>
  <c r="T125" i="2"/>
  <c r="BH124" i="2"/>
  <c r="BG124" i="2"/>
  <c r="U124" i="2"/>
  <c r="T124" i="2"/>
  <c r="BH123" i="2"/>
  <c r="BG123" i="2"/>
  <c r="T123" i="2"/>
  <c r="U123" i="2" s="1"/>
  <c r="BH122" i="2"/>
  <c r="BG122" i="2"/>
  <c r="T122" i="2"/>
  <c r="U122" i="2" s="1"/>
  <c r="BH121" i="2"/>
  <c r="BG121" i="2"/>
  <c r="T121" i="2"/>
  <c r="U121" i="2" s="1"/>
  <c r="BH120" i="2"/>
  <c r="BG120" i="2"/>
  <c r="T120" i="2"/>
  <c r="U120" i="2" s="1"/>
  <c r="BH119" i="2"/>
  <c r="BG119" i="2"/>
  <c r="U119" i="2"/>
  <c r="T119" i="2"/>
  <c r="BH118" i="2"/>
  <c r="BG118" i="2"/>
  <c r="T118" i="2"/>
  <c r="U118" i="2" s="1"/>
  <c r="BH117" i="2"/>
  <c r="BG117" i="2"/>
  <c r="T117" i="2"/>
  <c r="U117" i="2" s="1"/>
  <c r="BH116" i="2"/>
  <c r="BG116" i="2"/>
  <c r="U116" i="2"/>
  <c r="T116" i="2"/>
  <c r="BH115" i="2"/>
  <c r="BG115" i="2"/>
  <c r="T115" i="2"/>
  <c r="U115" i="2" s="1"/>
  <c r="BH114" i="2"/>
  <c r="BG114" i="2"/>
  <c r="T114" i="2"/>
  <c r="U114" i="2" s="1"/>
  <c r="BH113" i="2"/>
  <c r="BG113" i="2"/>
  <c r="T113" i="2"/>
  <c r="U113" i="2" s="1"/>
  <c r="BH112" i="2"/>
  <c r="BG112" i="2"/>
  <c r="T112" i="2"/>
  <c r="U112" i="2" s="1"/>
  <c r="BH111" i="2"/>
  <c r="BG111" i="2"/>
  <c r="U111" i="2"/>
  <c r="T111" i="2"/>
  <c r="BH110" i="2"/>
  <c r="BG110" i="2"/>
  <c r="T110" i="2"/>
  <c r="U110" i="2" s="1"/>
  <c r="BH109" i="2"/>
  <c r="BG109" i="2"/>
  <c r="T109" i="2"/>
  <c r="U109" i="2" s="1"/>
  <c r="BH108" i="2"/>
  <c r="BG108" i="2"/>
  <c r="U108" i="2"/>
  <c r="T108" i="2"/>
  <c r="BH107" i="2"/>
  <c r="BG107" i="2"/>
  <c r="T107" i="2"/>
  <c r="U107" i="2" s="1"/>
  <c r="BH106" i="2"/>
  <c r="BG106" i="2"/>
  <c r="T106" i="2"/>
  <c r="U106" i="2" s="1"/>
  <c r="BH105" i="2"/>
  <c r="BG105" i="2"/>
  <c r="U105" i="2"/>
  <c r="T105" i="2"/>
  <c r="BH104" i="2"/>
  <c r="BG104" i="2"/>
  <c r="U104" i="2"/>
  <c r="T104" i="2"/>
  <c r="BH103" i="2"/>
  <c r="BG103" i="2"/>
  <c r="U103" i="2"/>
  <c r="T103" i="2"/>
  <c r="BH102" i="2"/>
  <c r="BG102" i="2"/>
  <c r="T102" i="2"/>
  <c r="U102" i="2" s="1"/>
  <c r="BH101" i="2"/>
  <c r="BG101" i="2"/>
  <c r="T101" i="2"/>
  <c r="U101" i="2" s="1"/>
  <c r="BH100" i="2"/>
  <c r="BG100" i="2"/>
  <c r="U100" i="2"/>
  <c r="T100" i="2"/>
  <c r="BH99" i="2"/>
  <c r="BG99" i="2"/>
  <c r="T99" i="2"/>
  <c r="U99" i="2" s="1"/>
  <c r="BH98" i="2"/>
  <c r="BG98" i="2"/>
  <c r="T98" i="2"/>
  <c r="U98" i="2" s="1"/>
  <c r="BH97" i="2"/>
  <c r="BG97" i="2"/>
  <c r="U97" i="2"/>
  <c r="T97" i="2"/>
  <c r="BH96" i="2"/>
  <c r="BG96" i="2"/>
  <c r="U96" i="2"/>
  <c r="T96" i="2"/>
  <c r="BH95" i="2"/>
  <c r="BG95" i="2"/>
  <c r="U95" i="2"/>
  <c r="T95" i="2"/>
  <c r="BH94" i="2"/>
  <c r="BG94" i="2"/>
  <c r="T94" i="2"/>
  <c r="U94" i="2" s="1"/>
  <c r="BH93" i="2"/>
  <c r="BG93" i="2"/>
  <c r="T93" i="2"/>
  <c r="U93" i="2" s="1"/>
  <c r="BH92" i="2"/>
  <c r="BG92" i="2"/>
  <c r="U92" i="2"/>
  <c r="T92" i="2"/>
  <c r="BH91" i="2"/>
  <c r="BG91" i="2"/>
  <c r="T91" i="2"/>
  <c r="U91" i="2" s="1"/>
  <c r="BH90" i="2"/>
  <c r="BG90" i="2"/>
  <c r="U90" i="2"/>
  <c r="T90" i="2"/>
  <c r="BH89" i="2"/>
  <c r="BG89" i="2"/>
  <c r="T89" i="2"/>
  <c r="U89" i="2" s="1"/>
  <c r="BH88" i="2"/>
  <c r="BG88" i="2"/>
  <c r="U88" i="2"/>
  <c r="T88" i="2"/>
  <c r="BH87" i="2"/>
  <c r="BG87" i="2"/>
  <c r="U87" i="2"/>
  <c r="T87" i="2"/>
  <c r="BH86" i="2"/>
  <c r="BG86" i="2"/>
  <c r="T86" i="2"/>
  <c r="U86" i="2" s="1"/>
  <c r="BH85" i="2"/>
  <c r="BG85" i="2"/>
  <c r="T85" i="2"/>
  <c r="U85" i="2" s="1"/>
  <c r="BH84" i="2"/>
  <c r="BG84" i="2"/>
  <c r="T84" i="2"/>
  <c r="U84" i="2" s="1"/>
  <c r="BH83" i="2"/>
  <c r="BG83" i="2"/>
  <c r="T83" i="2"/>
  <c r="U83" i="2" s="1"/>
  <c r="BH82" i="2"/>
  <c r="BG82" i="2"/>
  <c r="T82" i="2"/>
  <c r="U82" i="2" s="1"/>
  <c r="BH81" i="2"/>
  <c r="BG81" i="2"/>
  <c r="T81" i="2"/>
  <c r="U81" i="2" s="1"/>
  <c r="BH80" i="2"/>
  <c r="BG80" i="2"/>
  <c r="T80" i="2"/>
  <c r="U80" i="2" s="1"/>
  <c r="BH79" i="2"/>
  <c r="BG79" i="2"/>
  <c r="U79" i="2"/>
  <c r="T79" i="2"/>
  <c r="BH78" i="2"/>
  <c r="BG78" i="2"/>
  <c r="T78" i="2"/>
  <c r="U78" i="2" s="1"/>
  <c r="BH77" i="2"/>
  <c r="BG77" i="2"/>
  <c r="T77" i="2"/>
  <c r="U77" i="2" s="1"/>
  <c r="BH76" i="2"/>
  <c r="BG76" i="2"/>
  <c r="T76" i="2"/>
  <c r="U76" i="2" s="1"/>
  <c r="BH75" i="2"/>
  <c r="BG75" i="2"/>
  <c r="T75" i="2"/>
  <c r="U75" i="2" s="1"/>
  <c r="BH74" i="2"/>
  <c r="BG74" i="2"/>
  <c r="T74" i="2"/>
  <c r="U74" i="2" s="1"/>
  <c r="BH73" i="2"/>
  <c r="BG73" i="2"/>
  <c r="U73" i="2"/>
  <c r="T73" i="2"/>
  <c r="BH72" i="2"/>
  <c r="BG72" i="2"/>
  <c r="T72" i="2"/>
  <c r="U72" i="2" s="1"/>
  <c r="BH71" i="2"/>
  <c r="BG71" i="2"/>
  <c r="T71" i="2"/>
  <c r="U71" i="2" s="1"/>
  <c r="BH70" i="2"/>
  <c r="BG70" i="2"/>
  <c r="U70" i="2"/>
  <c r="T70" i="2"/>
  <c r="BH69" i="2"/>
  <c r="BG69" i="2"/>
  <c r="U69" i="2"/>
  <c r="T69" i="2"/>
  <c r="BH68" i="2"/>
  <c r="BG68" i="2"/>
  <c r="T68" i="2"/>
  <c r="U68" i="2" s="1"/>
  <c r="BH67" i="2"/>
  <c r="BG67" i="2"/>
  <c r="T67" i="2"/>
  <c r="U67" i="2" s="1"/>
  <c r="BH66" i="2"/>
  <c r="BG66" i="2"/>
  <c r="T66" i="2"/>
  <c r="U66" i="2" s="1"/>
  <c r="BH65" i="2"/>
  <c r="BG65" i="2"/>
  <c r="U65" i="2"/>
  <c r="T65" i="2"/>
  <c r="BH64" i="2"/>
  <c r="BG64" i="2"/>
  <c r="T64" i="2"/>
  <c r="U64" i="2" s="1"/>
  <c r="BH63" i="2"/>
  <c r="BG63" i="2"/>
  <c r="T63" i="2"/>
  <c r="U63" i="2" s="1"/>
  <c r="BH62" i="2"/>
  <c r="BG62" i="2"/>
  <c r="T62" i="2"/>
  <c r="U62" i="2" s="1"/>
  <c r="BH61" i="2"/>
  <c r="BG61" i="2"/>
  <c r="U61" i="2"/>
  <c r="T61" i="2"/>
  <c r="BH60" i="2"/>
  <c r="BG60" i="2"/>
  <c r="T60" i="2"/>
  <c r="U60" i="2" s="1"/>
  <c r="BH59" i="2"/>
  <c r="BG59" i="2"/>
  <c r="T59" i="2"/>
  <c r="U59" i="2" s="1"/>
  <c r="BH58" i="2"/>
  <c r="BG58" i="2"/>
  <c r="T58" i="2"/>
  <c r="U58" i="2" s="1"/>
  <c r="BH57" i="2"/>
  <c r="BG57" i="2"/>
  <c r="U57" i="2"/>
  <c r="T57" i="2"/>
  <c r="BH56" i="2"/>
  <c r="BG56" i="2"/>
  <c r="T56" i="2"/>
  <c r="U56" i="2" s="1"/>
  <c r="BH55" i="2"/>
  <c r="BG55" i="2"/>
  <c r="T55" i="2"/>
  <c r="U55" i="2" s="1"/>
  <c r="BH54" i="2"/>
  <c r="BG54" i="2"/>
  <c r="U54" i="2"/>
  <c r="T54" i="2"/>
  <c r="BH53" i="2"/>
  <c r="BG53" i="2"/>
  <c r="U53" i="2"/>
  <c r="T53" i="2"/>
  <c r="BH52" i="2"/>
  <c r="BG52" i="2"/>
  <c r="T52" i="2"/>
  <c r="U52" i="2" s="1"/>
  <c r="BH51" i="2"/>
  <c r="BG51" i="2"/>
  <c r="T51" i="2"/>
  <c r="U51" i="2" s="1"/>
  <c r="BH50" i="2"/>
  <c r="BG50" i="2"/>
  <c r="T50" i="2"/>
  <c r="U50" i="2" s="1"/>
  <c r="BH49" i="2"/>
  <c r="BG49" i="2"/>
  <c r="U49" i="2"/>
  <c r="T49" i="2"/>
  <c r="BH48" i="2"/>
  <c r="BG48" i="2"/>
  <c r="T48" i="2"/>
  <c r="U48" i="2" s="1"/>
  <c r="BH47" i="2"/>
  <c r="BG47" i="2"/>
  <c r="T47" i="2"/>
  <c r="U47" i="2" s="1"/>
  <c r="BH46" i="2"/>
  <c r="BG46" i="2"/>
  <c r="U46" i="2"/>
  <c r="T46" i="2"/>
  <c r="BH45" i="2"/>
  <c r="BG45" i="2"/>
  <c r="U45" i="2"/>
  <c r="T45" i="2"/>
  <c r="BH44" i="2"/>
  <c r="BG44" i="2"/>
  <c r="T44" i="2"/>
  <c r="U44" i="2" s="1"/>
  <c r="BH43" i="2"/>
  <c r="BG43" i="2"/>
  <c r="T43" i="2"/>
  <c r="U43" i="2" s="1"/>
  <c r="BH42" i="2"/>
  <c r="BG42" i="2"/>
  <c r="T42" i="2"/>
  <c r="U42" i="2" s="1"/>
  <c r="BH41" i="2"/>
  <c r="BG41" i="2"/>
  <c r="U41" i="2"/>
  <c r="T41" i="2"/>
  <c r="BH40" i="2"/>
  <c r="BG40" i="2"/>
  <c r="T40" i="2"/>
  <c r="U40" i="2" s="1"/>
  <c r="BH39" i="2"/>
  <c r="BG39" i="2"/>
  <c r="T39" i="2"/>
  <c r="U39" i="2" s="1"/>
  <c r="BH38" i="2"/>
  <c r="BG38" i="2"/>
  <c r="T38" i="2"/>
  <c r="U38" i="2" s="1"/>
  <c r="BH37" i="2"/>
  <c r="BG37" i="2"/>
  <c r="U37" i="2"/>
  <c r="T37" i="2"/>
  <c r="BH36" i="2"/>
  <c r="BG36" i="2"/>
  <c r="T36" i="2"/>
  <c r="U36" i="2" s="1"/>
  <c r="BH35" i="2"/>
  <c r="BG35" i="2"/>
  <c r="T35" i="2"/>
  <c r="U35" i="2" s="1"/>
  <c r="BH34" i="2"/>
  <c r="BG34" i="2"/>
  <c r="T34" i="2"/>
  <c r="U34" i="2" s="1"/>
  <c r="BH33" i="2"/>
  <c r="BG33" i="2"/>
  <c r="U33" i="2"/>
  <c r="T33" i="2"/>
  <c r="BH32" i="2"/>
  <c r="BG32" i="2"/>
  <c r="T32" i="2"/>
  <c r="U32" i="2" s="1"/>
  <c r="BH31" i="2"/>
  <c r="BG31" i="2"/>
  <c r="T31" i="2"/>
  <c r="U31" i="2" s="1"/>
  <c r="BH30" i="2"/>
  <c r="BG30" i="2"/>
  <c r="U30" i="2"/>
  <c r="T30" i="2"/>
  <c r="BH29" i="2"/>
  <c r="BG29" i="2"/>
  <c r="U29" i="2"/>
  <c r="T29" i="2"/>
  <c r="BH28" i="2"/>
  <c r="BG28" i="2"/>
  <c r="T28" i="2"/>
  <c r="U28" i="2" s="1"/>
  <c r="BH27" i="2"/>
  <c r="BG27" i="2"/>
  <c r="T27" i="2"/>
  <c r="U27" i="2" s="1"/>
  <c r="BH26" i="2"/>
  <c r="BG26" i="2"/>
  <c r="T26" i="2"/>
  <c r="U26" i="2" s="1"/>
  <c r="BH25" i="2"/>
  <c r="BG25" i="2"/>
  <c r="U25" i="2"/>
  <c r="T25" i="2"/>
  <c r="BH24" i="2"/>
  <c r="BG24" i="2"/>
  <c r="U24" i="2"/>
  <c r="T24" i="2"/>
  <c r="BH23" i="2"/>
  <c r="BG23" i="2"/>
  <c r="T23" i="2"/>
  <c r="U23" i="2" s="1"/>
  <c r="BH22" i="2"/>
  <c r="BG22" i="2"/>
  <c r="T22" i="2"/>
  <c r="U22" i="2" s="1"/>
  <c r="BH21" i="2"/>
  <c r="BG21" i="2"/>
  <c r="U21" i="2"/>
  <c r="T21" i="2"/>
  <c r="BH20" i="2"/>
  <c r="BG20" i="2"/>
  <c r="T20" i="2"/>
  <c r="U20" i="2" s="1"/>
  <c r="BH19" i="2"/>
  <c r="BG19" i="2"/>
  <c r="T19" i="2"/>
  <c r="U19" i="2" s="1"/>
  <c r="BH18" i="2"/>
  <c r="BG18" i="2"/>
  <c r="T18" i="2"/>
  <c r="U18" i="2" s="1"/>
  <c r="BH17" i="2"/>
  <c r="BG17" i="2"/>
  <c r="U17" i="2"/>
  <c r="T17" i="2"/>
  <c r="BH16" i="2"/>
  <c r="BG16" i="2"/>
  <c r="U16" i="2"/>
  <c r="T16" i="2"/>
  <c r="BH15" i="2"/>
  <c r="BG15" i="2"/>
  <c r="T15" i="2"/>
  <c r="U15" i="2" s="1"/>
  <c r="BH14" i="2"/>
  <c r="BG14" i="2"/>
  <c r="T14" i="2"/>
  <c r="U14" i="2" s="1"/>
  <c r="BH13" i="2"/>
  <c r="BG13" i="2"/>
  <c r="U13" i="2"/>
  <c r="T13" i="2"/>
  <c r="BH12" i="2"/>
  <c r="BG12" i="2"/>
  <c r="T12" i="2"/>
  <c r="U12" i="2" s="1"/>
  <c r="BH11" i="2"/>
  <c r="BG11" i="2"/>
  <c r="T11" i="2"/>
  <c r="U11" i="2" s="1"/>
  <c r="BH10" i="2"/>
  <c r="BG10" i="2"/>
  <c r="T10" i="2"/>
  <c r="U10" i="2" s="1"/>
  <c r="BH9" i="2"/>
  <c r="BG9" i="2"/>
  <c r="U9" i="2"/>
  <c r="T9" i="2"/>
  <c r="BH8" i="2"/>
  <c r="BG8" i="2"/>
  <c r="T8" i="2"/>
  <c r="U8" i="2" s="1"/>
  <c r="BH7" i="2"/>
  <c r="BG7" i="2"/>
  <c r="U7" i="2"/>
  <c r="T7" i="2"/>
  <c r="BH6" i="2"/>
  <c r="BG6" i="2"/>
  <c r="U6" i="2"/>
  <c r="T6" i="2"/>
  <c r="BH5" i="2"/>
  <c r="BG5" i="2"/>
  <c r="U5" i="2"/>
  <c r="T5" i="2"/>
  <c r="BH4" i="2"/>
  <c r="BG4" i="2"/>
  <c r="T4" i="2"/>
  <c r="U4" i="2" s="1"/>
  <c r="BH3" i="2"/>
  <c r="BG3" i="2"/>
  <c r="W4" i="2"/>
  <c r="W5" i="2" s="1"/>
  <c r="W6" i="2" s="1"/>
  <c r="W7" i="2" s="1"/>
  <c r="W8" i="2" s="1"/>
  <c r="W9" i="2" s="1"/>
  <c r="W10" i="2" s="1"/>
  <c r="W11" i="2" s="1"/>
  <c r="W12" i="2" s="1"/>
  <c r="W13" i="2" s="1"/>
  <c r="W14" i="2" s="1"/>
  <c r="W15" i="2" s="1"/>
  <c r="W16" i="2" s="1"/>
  <c r="W17" i="2" s="1"/>
  <c r="W18" i="2" s="1"/>
  <c r="W19" i="2" s="1"/>
  <c r="W20" i="2" s="1"/>
  <c r="W21" i="2" s="1"/>
  <c r="W22" i="2" s="1"/>
  <c r="W23" i="2" s="1"/>
  <c r="W24" i="2" s="1"/>
  <c r="W25" i="2" s="1"/>
  <c r="W26" i="2" s="1"/>
  <c r="W27" i="2" s="1"/>
  <c r="W28" i="2" s="1"/>
  <c r="W29" i="2" s="1"/>
  <c r="W30" i="2" s="1"/>
  <c r="W31" i="2" s="1"/>
  <c r="W32" i="2" s="1"/>
  <c r="W33" i="2" s="1"/>
  <c r="W34" i="2" s="1"/>
  <c r="W35" i="2" s="1"/>
  <c r="W36" i="2" s="1"/>
  <c r="W37" i="2" s="1"/>
  <c r="W38" i="2" s="1"/>
  <c r="W39" i="2" s="1"/>
  <c r="W40" i="2" s="1"/>
  <c r="W41" i="2" s="1"/>
  <c r="W42" i="2" s="1"/>
  <c r="W43" i="2" s="1"/>
  <c r="W44" i="2" s="1"/>
  <c r="W45" i="2" s="1"/>
  <c r="W46" i="2" s="1"/>
  <c r="W47" i="2" s="1"/>
  <c r="W48" i="2" s="1"/>
  <c r="W49" i="2" s="1"/>
  <c r="W50" i="2" s="1"/>
  <c r="W51" i="2" s="1"/>
  <c r="W52" i="2" s="1"/>
  <c r="W53" i="2" s="1"/>
  <c r="W54" i="2" s="1"/>
  <c r="W55" i="2" s="1"/>
  <c r="W56" i="2" s="1"/>
  <c r="W57" i="2" s="1"/>
  <c r="W58" i="2" s="1"/>
  <c r="W59" i="2" s="1"/>
  <c r="W60" i="2" s="1"/>
  <c r="W61" i="2" s="1"/>
  <c r="W62" i="2" s="1"/>
  <c r="W63" i="2" s="1"/>
  <c r="W64" i="2" s="1"/>
  <c r="W65" i="2" s="1"/>
  <c r="W66" i="2" s="1"/>
  <c r="W67" i="2" s="1"/>
  <c r="W68" i="2" s="1"/>
  <c r="W69" i="2" s="1"/>
  <c r="W70" i="2" s="1"/>
  <c r="W71" i="2" s="1"/>
  <c r="W72" i="2" s="1"/>
  <c r="W73" i="2" s="1"/>
  <c r="W74" i="2" s="1"/>
  <c r="W75" i="2" s="1"/>
  <c r="W76" i="2" s="1"/>
  <c r="W77" i="2" s="1"/>
  <c r="W78" i="2" s="1"/>
  <c r="W79" i="2" s="1"/>
  <c r="W80" i="2" s="1"/>
  <c r="W81" i="2" s="1"/>
  <c r="W82" i="2" s="1"/>
  <c r="W83" i="2" s="1"/>
  <c r="W84" i="2" s="1"/>
  <c r="W85" i="2" s="1"/>
  <c r="W86" i="2" s="1"/>
  <c r="W87" i="2" s="1"/>
  <c r="W88" i="2" s="1"/>
  <c r="W89" i="2" s="1"/>
  <c r="W90" i="2" s="1"/>
  <c r="W91" i="2" s="1"/>
  <c r="W92" i="2" s="1"/>
  <c r="W93" i="2" s="1"/>
  <c r="W94" i="2" s="1"/>
  <c r="W95" i="2" s="1"/>
  <c r="W96" i="2" s="1"/>
  <c r="W97" i="2" s="1"/>
  <c r="W98" i="2" s="1"/>
  <c r="W99" i="2" s="1"/>
  <c r="W100" i="2" s="1"/>
  <c r="W101" i="2" s="1"/>
  <c r="W102" i="2" s="1"/>
  <c r="W103" i="2" s="1"/>
  <c r="W104" i="2" s="1"/>
  <c r="W105" i="2" s="1"/>
  <c r="W106" i="2" s="1"/>
  <c r="W107" i="2" s="1"/>
  <c r="W108" i="2" s="1"/>
  <c r="W109" i="2" s="1"/>
  <c r="W110" i="2" s="1"/>
  <c r="W111" i="2" s="1"/>
  <c r="W112" i="2" s="1"/>
  <c r="W113" i="2" s="1"/>
  <c r="W114" i="2" s="1"/>
  <c r="W115" i="2" s="1"/>
  <c r="W116" i="2" s="1"/>
  <c r="W117" i="2" s="1"/>
  <c r="W118" i="2" s="1"/>
  <c r="W119" i="2" s="1"/>
  <c r="W120" i="2" s="1"/>
  <c r="W121" i="2" s="1"/>
  <c r="W122" i="2" s="1"/>
  <c r="W123" i="2" s="1"/>
  <c r="W124" i="2" s="1"/>
  <c r="W125" i="2" s="1"/>
  <c r="W126" i="2" s="1"/>
  <c r="W127" i="2" s="1"/>
  <c r="W128" i="2" s="1"/>
  <c r="W129" i="2" s="1"/>
  <c r="W130" i="2" s="1"/>
  <c r="W131" i="2" s="1"/>
  <c r="W132" i="2" s="1"/>
  <c r="W133" i="2" s="1"/>
  <c r="W134" i="2" s="1"/>
  <c r="W135" i="2" s="1"/>
  <c r="W136" i="2" s="1"/>
  <c r="W137" i="2" s="1"/>
  <c r="W138" i="2" s="1"/>
  <c r="W139" i="2" s="1"/>
  <c r="W140" i="2" s="1"/>
  <c r="W141" i="2" s="1"/>
  <c r="W142" i="2" s="1"/>
  <c r="W143" i="2" s="1"/>
  <c r="W144" i="2" s="1"/>
  <c r="W145" i="2" s="1"/>
  <c r="W146" i="2" s="1"/>
  <c r="W147" i="2" s="1"/>
  <c r="W148" i="2" s="1"/>
  <c r="W149" i="2" s="1"/>
  <c r="W150" i="2" s="1"/>
  <c r="W151" i="2" s="1"/>
  <c r="W152" i="2" s="1"/>
  <c r="W153" i="2" s="1"/>
  <c r="W154" i="2" s="1"/>
  <c r="W155" i="2" s="1"/>
  <c r="W156" i="2" s="1"/>
  <c r="W157" i="2" s="1"/>
  <c r="W158" i="2" s="1"/>
  <c r="W159" i="2" s="1"/>
  <c r="W160" i="2" s="1"/>
  <c r="W161" i="2" s="1"/>
  <c r="W162" i="2" s="1"/>
  <c r="W163" i="2" s="1"/>
  <c r="W164" i="2" s="1"/>
  <c r="W165" i="2" s="1"/>
  <c r="W166" i="2" s="1"/>
  <c r="W167" i="2" s="1"/>
  <c r="W168" i="2" s="1"/>
  <c r="W169" i="2" s="1"/>
  <c r="W170" i="2" s="1"/>
  <c r="W171" i="2" s="1"/>
  <c r="W172" i="2" s="1"/>
  <c r="W173" i="2" s="1"/>
  <c r="W174" i="2" s="1"/>
  <c r="W175" i="2" s="1"/>
  <c r="W176" i="2" s="1"/>
  <c r="W177" i="2" s="1"/>
  <c r="W178" i="2" s="1"/>
  <c r="W179" i="2" s="1"/>
  <c r="W180" i="2" s="1"/>
  <c r="W181" i="2" s="1"/>
  <c r="W182" i="2" s="1"/>
  <c r="W183" i="2" s="1"/>
  <c r="W184" i="2" s="1"/>
  <c r="W185" i="2" s="1"/>
  <c r="W186" i="2" s="1"/>
  <c r="W187" i="2" s="1"/>
  <c r="W188" i="2" s="1"/>
  <c r="W189" i="2" s="1"/>
  <c r="W190" i="2" s="1"/>
  <c r="W191" i="2" s="1"/>
  <c r="W192" i="2" s="1"/>
  <c r="W193" i="2" s="1"/>
  <c r="W194" i="2" s="1"/>
  <c r="W195" i="2" s="1"/>
  <c r="W196" i="2" s="1"/>
  <c r="W197" i="2" s="1"/>
  <c r="W198" i="2" s="1"/>
  <c r="W199" i="2" s="1"/>
  <c r="W200" i="2" s="1"/>
  <c r="W201" i="2" s="1"/>
  <c r="W202" i="2" s="1"/>
  <c r="W203" i="2" s="1"/>
  <c r="W204" i="2" s="1"/>
  <c r="W205" i="2" s="1"/>
  <c r="W206" i="2" s="1"/>
  <c r="W207" i="2" s="1"/>
  <c r="W208" i="2" s="1"/>
  <c r="W209" i="2" s="1"/>
  <c r="W210" i="2" s="1"/>
  <c r="W211" i="2" s="1"/>
  <c r="W212" i="2" s="1"/>
  <c r="W213" i="2" s="1"/>
  <c r="W214" i="2" s="1"/>
  <c r="W215" i="2" s="1"/>
  <c r="W216" i="2" s="1"/>
  <c r="W217" i="2" s="1"/>
  <c r="W218" i="2" s="1"/>
  <c r="W219" i="2" s="1"/>
  <c r="W220" i="2" s="1"/>
  <c r="W221" i="2" s="1"/>
  <c r="W222" i="2" s="1"/>
  <c r="W223" i="2" s="1"/>
  <c r="W224" i="2" s="1"/>
  <c r="W225" i="2" s="1"/>
  <c r="W226" i="2" s="1"/>
  <c r="W227" i="2" s="1"/>
  <c r="W228" i="2" s="1"/>
  <c r="W229" i="2" s="1"/>
  <c r="W230" i="2" s="1"/>
  <c r="W231" i="2" s="1"/>
  <c r="W232" i="2" s="1"/>
  <c r="W233" i="2" s="1"/>
  <c r="W234" i="2" s="1"/>
  <c r="W235" i="2" s="1"/>
  <c r="W236" i="2" s="1"/>
  <c r="W237" i="2" s="1"/>
  <c r="W238" i="2" s="1"/>
  <c r="W239" i="2" s="1"/>
  <c r="W240" i="2" s="1"/>
  <c r="W241" i="2" s="1"/>
  <c r="W242" i="2" s="1"/>
  <c r="W243" i="2" s="1"/>
  <c r="W244" i="2" s="1"/>
  <c r="W245" i="2" s="1"/>
  <c r="W246" i="2" s="1"/>
  <c r="W247" i="2" s="1"/>
  <c r="W248" i="2" s="1"/>
  <c r="W249" i="2" s="1"/>
  <c r="W250" i="2" s="1"/>
  <c r="T3" i="2"/>
  <c r="U3" i="2" s="1"/>
  <c r="V4" i="2" l="1"/>
  <c r="X4" i="2" l="1"/>
  <c r="V5" i="2"/>
  <c r="Y4" i="2"/>
  <c r="Z4" i="2"/>
  <c r="Z5" i="2" l="1"/>
  <c r="V6" i="2"/>
  <c r="Y5" i="2"/>
  <c r="X5" i="2"/>
  <c r="Z6" i="2" l="1"/>
  <c r="Y6" i="2"/>
  <c r="V7" i="2"/>
  <c r="X6" i="2"/>
  <c r="Y7" i="2" l="1"/>
  <c r="Z7" i="2"/>
  <c r="X7" i="2"/>
  <c r="V8" i="2"/>
  <c r="X8" i="2" l="1"/>
  <c r="V9" i="2"/>
  <c r="Y8" i="2"/>
  <c r="Z8" i="2"/>
  <c r="V10" i="2" l="1"/>
  <c r="X9" i="2"/>
  <c r="Y9" i="2"/>
  <c r="Z9" i="2"/>
  <c r="V11" i="2" l="1"/>
  <c r="Y10" i="2"/>
  <c r="X10" i="2"/>
  <c r="Z10" i="2"/>
  <c r="Z11" i="2" l="1"/>
  <c r="Y11" i="2"/>
  <c r="X11" i="2"/>
  <c r="V12" i="2"/>
  <c r="Z12" i="2" l="1"/>
  <c r="Y12" i="2"/>
  <c r="X12" i="2"/>
  <c r="V13" i="2"/>
  <c r="Z13" i="2" l="1"/>
  <c r="Y13" i="2"/>
  <c r="X13" i="2"/>
  <c r="V14" i="2"/>
  <c r="Z14" i="2" l="1"/>
  <c r="Y14" i="2"/>
  <c r="X14" i="2"/>
  <c r="V15" i="2"/>
  <c r="Y15" i="2" l="1"/>
  <c r="X15" i="2"/>
  <c r="Z15" i="2"/>
  <c r="V16" i="2"/>
  <c r="X16" i="2" l="1"/>
  <c r="Y16" i="2"/>
  <c r="V17" i="2"/>
  <c r="Z16" i="2"/>
  <c r="V18" i="2" l="1"/>
  <c r="X17" i="2"/>
  <c r="Y17" i="2"/>
  <c r="Z17" i="2"/>
  <c r="Z18" i="2" l="1"/>
  <c r="V19" i="2"/>
  <c r="Y18" i="2"/>
  <c r="X18" i="2"/>
  <c r="Z19" i="2" l="1"/>
  <c r="Y19" i="2"/>
  <c r="V20" i="2"/>
  <c r="X19" i="2"/>
  <c r="Y20" i="2" l="1"/>
  <c r="X20" i="2"/>
  <c r="V21" i="2"/>
  <c r="Z20" i="2"/>
  <c r="Z21" i="2" l="1"/>
  <c r="X21" i="2"/>
  <c r="V22" i="2"/>
  <c r="Y21" i="2"/>
  <c r="Z22" i="2" l="1"/>
  <c r="V23" i="2"/>
  <c r="Y22" i="2"/>
  <c r="X22" i="2"/>
  <c r="Y23" i="2" l="1"/>
  <c r="X23" i="2"/>
  <c r="Z23" i="2"/>
  <c r="V24" i="2"/>
  <c r="X24" i="2" l="1"/>
  <c r="V25" i="2"/>
  <c r="Y24" i="2"/>
  <c r="Z24" i="2"/>
  <c r="V26" i="2" l="1"/>
  <c r="X25" i="2"/>
  <c r="Y25" i="2"/>
  <c r="Z25" i="2"/>
  <c r="Z26" i="2" l="1"/>
  <c r="V27" i="2"/>
  <c r="X26" i="2"/>
  <c r="Y26" i="2"/>
  <c r="Z27" i="2" l="1"/>
  <c r="Y27" i="2"/>
  <c r="V28" i="2"/>
  <c r="X27" i="2"/>
  <c r="Y28" i="2" l="1"/>
  <c r="X28" i="2"/>
  <c r="Z28" i="2"/>
  <c r="V29" i="2"/>
  <c r="Z29" i="2" l="1"/>
  <c r="X29" i="2"/>
  <c r="V30" i="2"/>
  <c r="Y29" i="2"/>
  <c r="Z30" i="2" l="1"/>
  <c r="V31" i="2"/>
  <c r="Y30" i="2"/>
  <c r="X30" i="2"/>
  <c r="Y31" i="2" l="1"/>
  <c r="X31" i="2"/>
  <c r="Z31" i="2"/>
  <c r="V32" i="2"/>
  <c r="X32" i="2" l="1"/>
  <c r="V33" i="2"/>
  <c r="Y32" i="2"/>
  <c r="Z32" i="2"/>
  <c r="V34" i="2" l="1"/>
  <c r="X33" i="2"/>
  <c r="Z33" i="2"/>
  <c r="Y33" i="2"/>
  <c r="Z34" i="2" l="1"/>
  <c r="V35" i="2"/>
  <c r="Y34" i="2"/>
  <c r="X34" i="2"/>
  <c r="Z35" i="2" l="1"/>
  <c r="Y35" i="2"/>
  <c r="X35" i="2"/>
  <c r="V36" i="2"/>
  <c r="Y36" i="2" l="1"/>
  <c r="X36" i="2"/>
  <c r="Z36" i="2"/>
  <c r="V37" i="2"/>
  <c r="Z37" i="2" l="1"/>
  <c r="X37" i="2"/>
  <c r="V38" i="2"/>
  <c r="Y37" i="2"/>
  <c r="Z38" i="2" l="1"/>
  <c r="Y38" i="2"/>
  <c r="V39" i="2"/>
  <c r="X38" i="2"/>
  <c r="Y39" i="2" l="1"/>
  <c r="X39" i="2"/>
  <c r="Z39" i="2"/>
  <c r="V40" i="2"/>
  <c r="X40" i="2" l="1"/>
  <c r="V41" i="2"/>
  <c r="Y40" i="2"/>
  <c r="Z40" i="2"/>
  <c r="V42" i="2" l="1"/>
  <c r="X41" i="2"/>
  <c r="Z41" i="2"/>
  <c r="Y41" i="2"/>
  <c r="Z42" i="2" l="1"/>
  <c r="V43" i="2"/>
  <c r="Y42" i="2"/>
  <c r="X42" i="2"/>
  <c r="Z43" i="2" l="1"/>
  <c r="Y43" i="2"/>
  <c r="X43" i="2"/>
  <c r="V44" i="2"/>
  <c r="Y44" i="2" l="1"/>
  <c r="X44" i="2"/>
  <c r="Z44" i="2"/>
  <c r="V45" i="2"/>
  <c r="Z45" i="2" l="1"/>
  <c r="X45" i="2"/>
  <c r="V46" i="2"/>
  <c r="Y45" i="2"/>
  <c r="Z46" i="2" l="1"/>
  <c r="Y46" i="2"/>
  <c r="V47" i="2"/>
  <c r="X46" i="2"/>
  <c r="Y47" i="2" l="1"/>
  <c r="X47" i="2"/>
  <c r="Z47" i="2"/>
  <c r="V48" i="2"/>
  <c r="X48" i="2" l="1"/>
  <c r="V49" i="2"/>
  <c r="Y48" i="2"/>
  <c r="Z48" i="2"/>
  <c r="V50" i="2" l="1"/>
  <c r="X49" i="2"/>
  <c r="Y49" i="2"/>
  <c r="Z49" i="2"/>
  <c r="Z50" i="2" l="1"/>
  <c r="V51" i="2"/>
  <c r="Y50" i="2"/>
  <c r="X50" i="2"/>
  <c r="Z51" i="2" l="1"/>
  <c r="Y51" i="2"/>
  <c r="V52" i="2"/>
  <c r="X51" i="2"/>
  <c r="Y52" i="2" l="1"/>
  <c r="X52" i="2"/>
  <c r="Z52" i="2"/>
  <c r="V53" i="2"/>
  <c r="Z53" i="2" l="1"/>
  <c r="Y53" i="2"/>
  <c r="X53" i="2"/>
  <c r="V54" i="2"/>
  <c r="Z54" i="2" l="1"/>
  <c r="X54" i="2"/>
  <c r="Y54" i="2"/>
  <c r="V55" i="2"/>
  <c r="Y55" i="2" l="1"/>
  <c r="V56" i="2"/>
  <c r="X55" i="2"/>
  <c r="Z55" i="2"/>
  <c r="X56" i="2" l="1"/>
  <c r="V57" i="2"/>
  <c r="Y56" i="2"/>
  <c r="Z56" i="2"/>
  <c r="V58" i="2" l="1"/>
  <c r="X57" i="2"/>
  <c r="Z57" i="2"/>
  <c r="Y57" i="2"/>
  <c r="Z58" i="2" l="1"/>
  <c r="V59" i="2"/>
  <c r="Y58" i="2"/>
  <c r="X58" i="2"/>
  <c r="Z59" i="2" l="1"/>
  <c r="Y59" i="2"/>
  <c r="V60" i="2"/>
  <c r="X59" i="2"/>
  <c r="Y60" i="2" l="1"/>
  <c r="X60" i="2"/>
  <c r="Z60" i="2"/>
  <c r="V61" i="2"/>
  <c r="Y61" i="2" l="1"/>
  <c r="Z61" i="2"/>
  <c r="X61" i="2"/>
  <c r="V62" i="2"/>
  <c r="Z62" i="2" l="1"/>
  <c r="Y62" i="2"/>
  <c r="X62" i="2"/>
  <c r="V63" i="2"/>
  <c r="Y63" i="2" l="1"/>
  <c r="V64" i="2"/>
  <c r="X63" i="2"/>
  <c r="Z63" i="2"/>
  <c r="X64" i="2" l="1"/>
  <c r="V65" i="2"/>
  <c r="Y64" i="2"/>
  <c r="Z64" i="2"/>
  <c r="V66" i="2" l="1"/>
  <c r="X65" i="2"/>
  <c r="Z65" i="2"/>
  <c r="Y65" i="2"/>
  <c r="Z66" i="2" l="1"/>
  <c r="V67" i="2"/>
  <c r="Y66" i="2"/>
  <c r="X66" i="2"/>
  <c r="Z67" i="2" l="1"/>
  <c r="Y67" i="2"/>
  <c r="X67" i="2"/>
  <c r="V68" i="2"/>
  <c r="Y68" i="2" l="1"/>
  <c r="X68" i="2"/>
  <c r="Z68" i="2"/>
  <c r="V69" i="2"/>
  <c r="Y69" i="2" l="1"/>
  <c r="Z69" i="2"/>
  <c r="X69" i="2"/>
  <c r="V70" i="2"/>
  <c r="Z70" i="2" l="1"/>
  <c r="Y70" i="2"/>
  <c r="X70" i="2"/>
  <c r="V71" i="2"/>
  <c r="Y71" i="2" l="1"/>
  <c r="X71" i="2"/>
  <c r="V72" i="2"/>
  <c r="Z71" i="2"/>
  <c r="X72" i="2" l="1"/>
  <c r="V73" i="2"/>
  <c r="Y72" i="2"/>
  <c r="Z72" i="2"/>
  <c r="V74" i="2" l="1"/>
  <c r="X73" i="2"/>
  <c r="Z73" i="2"/>
  <c r="Y73" i="2"/>
  <c r="Y74" i="2" l="1"/>
  <c r="V75" i="2"/>
  <c r="Z74" i="2"/>
  <c r="X74" i="2"/>
  <c r="X75" i="2" l="1"/>
  <c r="V76" i="2"/>
  <c r="Y75" i="2"/>
  <c r="Z75" i="2"/>
  <c r="V77" i="2" l="1"/>
  <c r="X76" i="2"/>
  <c r="Y76" i="2"/>
  <c r="Z76" i="2"/>
  <c r="V78" i="2" l="1"/>
  <c r="X77" i="2"/>
  <c r="Z77" i="2"/>
  <c r="Y77" i="2"/>
  <c r="V79" i="2" l="1"/>
  <c r="X78" i="2"/>
  <c r="Y78" i="2"/>
  <c r="Z78" i="2"/>
  <c r="Z79" i="2" l="1"/>
  <c r="V80" i="2"/>
  <c r="X79" i="2"/>
  <c r="Y79" i="2"/>
  <c r="Z80" i="2" l="1"/>
  <c r="Y80" i="2"/>
  <c r="X80" i="2"/>
  <c r="V81" i="2"/>
  <c r="Z81" i="2" l="1"/>
  <c r="Y81" i="2"/>
  <c r="X81" i="2"/>
  <c r="V82" i="2"/>
  <c r="Y82" i="2" l="1"/>
  <c r="Z82" i="2"/>
  <c r="X82" i="2"/>
  <c r="V83" i="2"/>
  <c r="X83" i="2" l="1"/>
  <c r="Z83" i="2"/>
  <c r="Y83" i="2"/>
  <c r="V84" i="2"/>
  <c r="V85" i="2" l="1"/>
  <c r="Z84" i="2"/>
  <c r="Y84" i="2"/>
  <c r="X84" i="2"/>
  <c r="Z85" i="2" l="1"/>
  <c r="Y85" i="2"/>
  <c r="V86" i="2"/>
  <c r="X85" i="2"/>
  <c r="Z86" i="2" l="1"/>
  <c r="Y86" i="2"/>
  <c r="X86" i="2"/>
  <c r="V87" i="2"/>
  <c r="Z87" i="2" l="1"/>
  <c r="Y87" i="2"/>
  <c r="X87" i="2"/>
  <c r="V88" i="2"/>
  <c r="Z88" i="2" l="1"/>
  <c r="Y88" i="2"/>
  <c r="X88" i="2"/>
  <c r="V89" i="2"/>
  <c r="Z89" i="2" l="1"/>
  <c r="Y89" i="2"/>
  <c r="X89" i="2"/>
  <c r="V90" i="2"/>
  <c r="Y90" i="2" l="1"/>
  <c r="Z90" i="2"/>
  <c r="X90" i="2"/>
  <c r="V91" i="2"/>
  <c r="X91" i="2" l="1"/>
  <c r="Y91" i="2"/>
  <c r="Z91" i="2"/>
  <c r="V92" i="2"/>
  <c r="V93" i="2" l="1"/>
  <c r="Z92" i="2"/>
  <c r="X92" i="2"/>
  <c r="Y92" i="2"/>
  <c r="Z93" i="2" l="1"/>
  <c r="Y93" i="2"/>
  <c r="X93" i="2"/>
  <c r="V94" i="2"/>
  <c r="Z94" i="2" l="1"/>
  <c r="Y94" i="2"/>
  <c r="X94" i="2"/>
  <c r="V95" i="2"/>
  <c r="Y95" i="2" l="1"/>
  <c r="Z95" i="2"/>
  <c r="X95" i="2"/>
  <c r="V96" i="2"/>
  <c r="X96" i="2" l="1"/>
  <c r="Z96" i="2"/>
  <c r="Y96" i="2"/>
  <c r="V97" i="2"/>
  <c r="V98" i="2" l="1"/>
  <c r="Z97" i="2"/>
  <c r="Y97" i="2"/>
  <c r="X97" i="2"/>
  <c r="Y98" i="2" l="1"/>
  <c r="V99" i="2"/>
  <c r="Z98" i="2"/>
  <c r="X98" i="2"/>
  <c r="X99" i="2" l="1"/>
  <c r="V100" i="2"/>
  <c r="Z99" i="2"/>
  <c r="Y99" i="2"/>
  <c r="V101" i="2" l="1"/>
  <c r="X100" i="2"/>
  <c r="Z100" i="2"/>
  <c r="Y100" i="2"/>
  <c r="V102" i="2" l="1"/>
  <c r="X101" i="2"/>
  <c r="Y101" i="2"/>
  <c r="Z101" i="2"/>
  <c r="Z102" i="2" l="1"/>
  <c r="V103" i="2"/>
  <c r="X102" i="2"/>
  <c r="Y102" i="2"/>
  <c r="Y103" i="2" l="1"/>
  <c r="V104" i="2"/>
  <c r="X103" i="2"/>
  <c r="Z103" i="2"/>
  <c r="X104" i="2" l="1"/>
  <c r="V105" i="2"/>
  <c r="Y104" i="2"/>
  <c r="Z104" i="2"/>
  <c r="V106" i="2" l="1"/>
  <c r="Z105" i="2"/>
  <c r="X105" i="2"/>
  <c r="Y105" i="2"/>
  <c r="Y106" i="2" l="1"/>
  <c r="Z106" i="2"/>
  <c r="X106" i="2"/>
  <c r="V107" i="2"/>
  <c r="V108" i="2" l="1"/>
  <c r="X107" i="2"/>
  <c r="Z107" i="2"/>
  <c r="Y107" i="2"/>
  <c r="V109" i="2" l="1"/>
  <c r="Z108" i="2"/>
  <c r="Y108" i="2"/>
  <c r="X108" i="2"/>
  <c r="Z109" i="2" l="1"/>
  <c r="Y109" i="2"/>
  <c r="V110" i="2"/>
  <c r="X109" i="2"/>
  <c r="Z110" i="2" l="1"/>
  <c r="Y110" i="2"/>
  <c r="V111" i="2"/>
  <c r="X110" i="2"/>
  <c r="Y111" i="2" l="1"/>
  <c r="Z111" i="2"/>
  <c r="V112" i="2"/>
  <c r="X111" i="2"/>
  <c r="Z112" i="2" l="1"/>
  <c r="X112" i="2"/>
  <c r="V113" i="2"/>
  <c r="Y112" i="2"/>
  <c r="Y113" i="2" l="1"/>
  <c r="V114" i="2"/>
  <c r="Z113" i="2"/>
  <c r="X113" i="2"/>
  <c r="X114" i="2" l="1"/>
  <c r="Y114" i="2"/>
  <c r="Z114" i="2"/>
  <c r="V115" i="2"/>
  <c r="V116" i="2" l="1"/>
  <c r="X115" i="2"/>
  <c r="Z115" i="2"/>
  <c r="Y115" i="2"/>
  <c r="V117" i="2" l="1"/>
  <c r="Z116" i="2"/>
  <c r="Y116" i="2"/>
  <c r="X116" i="2"/>
  <c r="Z117" i="2" l="1"/>
  <c r="V118" i="2"/>
  <c r="X117" i="2"/>
  <c r="Y117" i="2"/>
  <c r="Z118" i="2" l="1"/>
  <c r="Y118" i="2"/>
  <c r="X118" i="2"/>
  <c r="V119" i="2"/>
  <c r="Y119" i="2" l="1"/>
  <c r="X119" i="2"/>
  <c r="Z119" i="2"/>
  <c r="V120" i="2"/>
  <c r="Z120" i="2" l="1"/>
  <c r="X120" i="2"/>
  <c r="V121" i="2"/>
  <c r="Y120" i="2"/>
  <c r="Y121" i="2" l="1"/>
  <c r="V122" i="2"/>
  <c r="Z121" i="2"/>
  <c r="X121" i="2"/>
  <c r="X122" i="2" l="1"/>
  <c r="V123" i="2"/>
  <c r="Y122" i="2"/>
  <c r="Z122" i="2"/>
  <c r="X123" i="2" l="1"/>
  <c r="Y123" i="2"/>
  <c r="Z123" i="2"/>
  <c r="V124" i="2"/>
  <c r="V125" i="2" l="1"/>
  <c r="X124" i="2"/>
  <c r="Z124" i="2"/>
  <c r="Y124" i="2"/>
  <c r="V126" i="2" l="1"/>
  <c r="X125" i="2"/>
  <c r="Y125" i="2"/>
  <c r="Z125" i="2"/>
  <c r="Z126" i="2" l="1"/>
  <c r="V127" i="2"/>
  <c r="Y126" i="2"/>
  <c r="X126" i="2"/>
  <c r="X127" i="2" l="1"/>
  <c r="Y127" i="2"/>
  <c r="V128" i="2"/>
  <c r="Z127" i="2"/>
  <c r="V129" i="2" l="1"/>
  <c r="X128" i="2"/>
  <c r="Y128" i="2"/>
  <c r="Z128" i="2"/>
  <c r="V130" i="2" l="1"/>
  <c r="Y129" i="2"/>
  <c r="Z129" i="2"/>
  <c r="X129" i="2"/>
  <c r="Z130" i="2" l="1"/>
  <c r="X130" i="2"/>
  <c r="V131" i="2"/>
  <c r="Y130" i="2"/>
  <c r="Z131" i="2" l="1"/>
  <c r="X131" i="2"/>
  <c r="V132" i="2"/>
  <c r="Y131" i="2"/>
  <c r="Y132" i="2" l="1"/>
  <c r="V133" i="2"/>
  <c r="Z132" i="2"/>
  <c r="X132" i="2"/>
  <c r="Z133" i="2" l="1"/>
  <c r="X133" i="2"/>
  <c r="V134" i="2"/>
  <c r="Y133" i="2"/>
  <c r="Y134" i="2" l="1"/>
  <c r="Z134" i="2"/>
  <c r="X134" i="2"/>
  <c r="V135" i="2"/>
  <c r="X135" i="2" l="1"/>
  <c r="Y135" i="2"/>
  <c r="V136" i="2"/>
  <c r="Z135" i="2"/>
  <c r="V137" i="2" l="1"/>
  <c r="X136" i="2"/>
  <c r="Z136" i="2"/>
  <c r="Y136" i="2"/>
  <c r="V138" i="2" l="1"/>
  <c r="Z137" i="2"/>
  <c r="Y137" i="2"/>
  <c r="X137" i="2"/>
  <c r="Z138" i="2" l="1"/>
  <c r="V139" i="2"/>
  <c r="X138" i="2"/>
  <c r="Y138" i="2"/>
  <c r="Y139" i="2" l="1"/>
  <c r="V140" i="2"/>
  <c r="X139" i="2"/>
  <c r="Z139" i="2"/>
  <c r="X140" i="2" l="1"/>
  <c r="V141" i="2"/>
  <c r="Y140" i="2"/>
  <c r="Z140" i="2"/>
  <c r="V142" i="2" l="1"/>
  <c r="Z141" i="2"/>
  <c r="Y141" i="2"/>
  <c r="X141" i="2"/>
  <c r="V143" i="2" l="1"/>
  <c r="X142" i="2"/>
  <c r="Z142" i="2"/>
  <c r="Y142" i="2"/>
  <c r="V144" i="2" l="1"/>
  <c r="Y143" i="2"/>
  <c r="Z143" i="2"/>
  <c r="X143" i="2"/>
  <c r="Y144" i="2" l="1"/>
  <c r="V145" i="2"/>
  <c r="Z144" i="2"/>
  <c r="X144" i="2"/>
  <c r="Y145" i="2" l="1"/>
  <c r="Z145" i="2"/>
  <c r="V146" i="2"/>
  <c r="X145" i="2"/>
  <c r="Z146" i="2" l="1"/>
  <c r="X146" i="2"/>
  <c r="Y146" i="2"/>
  <c r="V147" i="2"/>
  <c r="Y147" i="2" l="1"/>
  <c r="X147" i="2"/>
  <c r="Z147" i="2"/>
  <c r="V148" i="2"/>
  <c r="X148" i="2" l="1"/>
  <c r="Y148" i="2"/>
  <c r="Z148" i="2"/>
  <c r="V149" i="2"/>
  <c r="V150" i="2" l="1"/>
  <c r="Y149" i="2"/>
  <c r="Z149" i="2"/>
  <c r="X149" i="2"/>
  <c r="Y150" i="2" l="1"/>
  <c r="V151" i="2"/>
  <c r="Z150" i="2"/>
  <c r="X150" i="2"/>
  <c r="Y151" i="2" l="1"/>
  <c r="V152" i="2"/>
  <c r="X151" i="2"/>
  <c r="Z151" i="2"/>
  <c r="X152" i="2" l="1"/>
  <c r="V153" i="2"/>
  <c r="Y152" i="2"/>
  <c r="Z152" i="2"/>
  <c r="Z153" i="2" l="1"/>
  <c r="V154" i="2"/>
  <c r="X153" i="2"/>
  <c r="Y153" i="2"/>
  <c r="Z154" i="2" l="1"/>
  <c r="Y154" i="2"/>
  <c r="V155" i="2"/>
  <c r="X154" i="2"/>
  <c r="Y155" i="2" l="1"/>
  <c r="Z155" i="2"/>
  <c r="V156" i="2"/>
  <c r="X155" i="2"/>
  <c r="X156" i="2" l="1"/>
  <c r="Z156" i="2"/>
  <c r="V157" i="2"/>
  <c r="Y156" i="2"/>
  <c r="V158" i="2" l="1"/>
  <c r="Z157" i="2"/>
  <c r="X157" i="2"/>
  <c r="Y157" i="2"/>
  <c r="Z158" i="2" l="1"/>
  <c r="Y158" i="2"/>
  <c r="X158" i="2"/>
  <c r="V159" i="2"/>
  <c r="Z159" i="2" l="1"/>
  <c r="V160" i="2"/>
  <c r="Y159" i="2"/>
  <c r="X159" i="2"/>
  <c r="Y160" i="2" l="1"/>
  <c r="Z160" i="2"/>
  <c r="V161" i="2"/>
  <c r="X160" i="2"/>
  <c r="X161" i="2" l="1"/>
  <c r="Y161" i="2"/>
  <c r="V162" i="2"/>
  <c r="Z161" i="2"/>
  <c r="Z162" i="2" l="1"/>
  <c r="X162" i="2"/>
  <c r="Y162" i="2"/>
  <c r="V163" i="2"/>
  <c r="Y163" i="2" l="1"/>
  <c r="X163" i="2"/>
  <c r="Z163" i="2"/>
  <c r="V164" i="2"/>
  <c r="X164" i="2" l="1"/>
  <c r="Y164" i="2"/>
  <c r="V165" i="2"/>
  <c r="Z164" i="2"/>
  <c r="V166" i="2" l="1"/>
  <c r="X165" i="2"/>
  <c r="Y165" i="2"/>
  <c r="Z165" i="2"/>
  <c r="X166" i="2" l="1"/>
  <c r="Y166" i="2"/>
  <c r="Z166" i="2"/>
  <c r="V167" i="2"/>
  <c r="X167" i="2" l="1"/>
  <c r="Y167" i="2"/>
  <c r="Z167" i="2"/>
  <c r="V168" i="2"/>
  <c r="V169" i="2" l="1"/>
  <c r="X168" i="2"/>
  <c r="Z168" i="2"/>
  <c r="Y168" i="2"/>
  <c r="V170" i="2" l="1"/>
  <c r="X169" i="2"/>
  <c r="Y169" i="2"/>
  <c r="Z169" i="2"/>
  <c r="Z170" i="2" l="1"/>
  <c r="V171" i="2"/>
  <c r="X170" i="2"/>
  <c r="Y170" i="2"/>
  <c r="Y171" i="2" l="1"/>
  <c r="V172" i="2"/>
  <c r="Z171" i="2"/>
  <c r="X171" i="2"/>
  <c r="X172" i="2" l="1"/>
  <c r="V173" i="2"/>
  <c r="Z172" i="2"/>
  <c r="Y172" i="2"/>
  <c r="V174" i="2" l="1"/>
  <c r="X173" i="2"/>
  <c r="Z173" i="2"/>
  <c r="Y173" i="2"/>
  <c r="V175" i="2" l="1"/>
  <c r="Y174" i="2"/>
  <c r="X174" i="2"/>
  <c r="Z174" i="2"/>
  <c r="V176" i="2" l="1"/>
  <c r="Z175" i="2"/>
  <c r="Y175" i="2"/>
  <c r="X175" i="2"/>
  <c r="Z176" i="2" l="1"/>
  <c r="Y176" i="2"/>
  <c r="X176" i="2"/>
  <c r="V177" i="2"/>
  <c r="Y177" i="2" l="1"/>
  <c r="Z177" i="2"/>
  <c r="X177" i="2"/>
  <c r="V178" i="2"/>
  <c r="Z178" i="2" l="1"/>
  <c r="X178" i="2"/>
  <c r="V179" i="2"/>
  <c r="Y178" i="2"/>
  <c r="Y179" i="2" l="1"/>
  <c r="X179" i="2"/>
  <c r="V180" i="2"/>
  <c r="Z179" i="2"/>
  <c r="X180" i="2" l="1"/>
  <c r="Y180" i="2"/>
  <c r="V181" i="2"/>
  <c r="Z180" i="2"/>
  <c r="V182" i="2" l="1"/>
  <c r="Y181" i="2"/>
  <c r="X181" i="2"/>
  <c r="Z181" i="2"/>
  <c r="Y182" i="2" l="1"/>
  <c r="Z182" i="2"/>
  <c r="X182" i="2"/>
  <c r="V183" i="2"/>
  <c r="Y183" i="2" l="1"/>
  <c r="Z183" i="2"/>
  <c r="X183" i="2"/>
  <c r="V184" i="2"/>
  <c r="X184" i="2" l="1"/>
  <c r="Z184" i="2"/>
  <c r="Y184" i="2"/>
  <c r="V185" i="2"/>
  <c r="Z185" i="2" l="1"/>
  <c r="V186" i="2"/>
  <c r="Y185" i="2"/>
  <c r="X185" i="2"/>
  <c r="Z186" i="2" l="1"/>
  <c r="Y186" i="2"/>
  <c r="V187" i="2"/>
  <c r="X186" i="2"/>
  <c r="Y187" i="2" l="1"/>
  <c r="Z187" i="2"/>
  <c r="V188" i="2"/>
  <c r="X187" i="2"/>
  <c r="X188" i="2" l="1"/>
  <c r="Z188" i="2"/>
  <c r="V189" i="2"/>
  <c r="Y188" i="2"/>
  <c r="V190" i="2" l="1"/>
  <c r="Z189" i="2"/>
  <c r="Y189" i="2"/>
  <c r="X189" i="2"/>
  <c r="Z190" i="2" l="1"/>
  <c r="V191" i="2"/>
  <c r="Y190" i="2"/>
  <c r="X190" i="2"/>
  <c r="Z191" i="2" l="1"/>
  <c r="V192" i="2"/>
  <c r="X191" i="2"/>
  <c r="Y191" i="2"/>
  <c r="Y192" i="2" l="1"/>
  <c r="Z192" i="2"/>
  <c r="X192" i="2"/>
  <c r="V193" i="2"/>
  <c r="X193" i="2" l="1"/>
  <c r="Y193" i="2"/>
  <c r="Z193" i="2"/>
  <c r="V194" i="2"/>
  <c r="Z194" i="2" l="1"/>
  <c r="X194" i="2"/>
  <c r="V195" i="2"/>
  <c r="Y194" i="2"/>
  <c r="Y195" i="2" l="1"/>
  <c r="X195" i="2"/>
  <c r="V196" i="2"/>
  <c r="Z195" i="2"/>
  <c r="X196" i="2" l="1"/>
  <c r="Y196" i="2"/>
  <c r="Z196" i="2"/>
  <c r="V197" i="2"/>
  <c r="V198" i="2" l="1"/>
  <c r="X197" i="2"/>
  <c r="Y197" i="2"/>
  <c r="Z197" i="2"/>
  <c r="X198" i="2" l="1"/>
  <c r="V199" i="2"/>
  <c r="Y198" i="2"/>
  <c r="Z198" i="2"/>
  <c r="X199" i="2" l="1"/>
  <c r="Y199" i="2"/>
  <c r="V200" i="2"/>
  <c r="Z199" i="2"/>
  <c r="V201" i="2" l="1"/>
  <c r="X200" i="2"/>
  <c r="Z200" i="2"/>
  <c r="Y200" i="2"/>
  <c r="V202" i="2" l="1"/>
  <c r="Z201" i="2"/>
  <c r="Y201" i="2"/>
  <c r="X201" i="2"/>
  <c r="Z202" i="2" l="1"/>
  <c r="V203" i="2"/>
  <c r="Y202" i="2"/>
  <c r="X202" i="2"/>
  <c r="Y203" i="2" l="1"/>
  <c r="V204" i="2"/>
  <c r="Z203" i="2"/>
  <c r="X203" i="2"/>
  <c r="X204" i="2" l="1"/>
  <c r="V205" i="2"/>
  <c r="Y204" i="2"/>
  <c r="Z204" i="2"/>
  <c r="V206" i="2" l="1"/>
  <c r="Z205" i="2"/>
  <c r="Y205" i="2"/>
  <c r="X205" i="2"/>
  <c r="V207" i="2" l="1"/>
  <c r="Z206" i="2"/>
  <c r="Y206" i="2"/>
  <c r="X206" i="2"/>
  <c r="V208" i="2" l="1"/>
  <c r="X207" i="2"/>
  <c r="Z207" i="2"/>
  <c r="Y207" i="2"/>
  <c r="Z208" i="2" l="1"/>
  <c r="V209" i="2"/>
  <c r="X208" i="2"/>
  <c r="Y208" i="2"/>
  <c r="Z209" i="2" l="1"/>
  <c r="Y209" i="2"/>
  <c r="X209" i="2"/>
  <c r="V210" i="2"/>
  <c r="Z210" i="2" l="1"/>
  <c r="Y210" i="2"/>
  <c r="X210" i="2"/>
  <c r="V211" i="2"/>
  <c r="Y211" i="2" l="1"/>
  <c r="Z211" i="2"/>
  <c r="X211" i="2"/>
  <c r="V212" i="2"/>
  <c r="X212" i="2" l="1"/>
  <c r="Z212" i="2"/>
  <c r="Y212" i="2"/>
  <c r="V213" i="2"/>
  <c r="V214" i="2" l="1"/>
  <c r="Z213" i="2"/>
  <c r="Y213" i="2"/>
  <c r="X213" i="2"/>
  <c r="Z214" i="2" l="1"/>
  <c r="Y214" i="2"/>
  <c r="X214" i="2"/>
  <c r="V215" i="2"/>
  <c r="Z215" i="2" l="1"/>
  <c r="Y215" i="2"/>
  <c r="V216" i="2"/>
  <c r="X215" i="2"/>
  <c r="Z216" i="2" l="1"/>
  <c r="Y216" i="2"/>
  <c r="X216" i="2"/>
  <c r="V217" i="2"/>
  <c r="Z217" i="2" l="1"/>
  <c r="Y217" i="2"/>
  <c r="X217" i="2"/>
  <c r="V218" i="2"/>
  <c r="Z218" i="2" l="1"/>
  <c r="Y218" i="2"/>
  <c r="X218" i="2"/>
  <c r="V219" i="2"/>
  <c r="Y219" i="2" l="1"/>
  <c r="Z219" i="2"/>
  <c r="X219" i="2"/>
  <c r="V220" i="2"/>
  <c r="X220" i="2" l="1"/>
  <c r="Z220" i="2"/>
  <c r="Y220" i="2"/>
  <c r="V221" i="2"/>
  <c r="V222" i="2" l="1"/>
  <c r="Z221" i="2"/>
  <c r="Y221" i="2"/>
  <c r="X221" i="2"/>
  <c r="Z222" i="2" l="1"/>
  <c r="Y222" i="2"/>
  <c r="X222" i="2"/>
  <c r="V223" i="2"/>
  <c r="Z223" i="2" l="1"/>
  <c r="Y223" i="2"/>
  <c r="X223" i="2"/>
  <c r="V224" i="2"/>
  <c r="Y224" i="2" l="1"/>
  <c r="X224" i="2"/>
  <c r="V225" i="2"/>
  <c r="Z224" i="2"/>
  <c r="X225" i="2" l="1"/>
  <c r="V226" i="2"/>
  <c r="Y225" i="2"/>
  <c r="Z225" i="2"/>
  <c r="Z226" i="2" l="1"/>
  <c r="V227" i="2"/>
  <c r="X226" i="2"/>
  <c r="Y226" i="2"/>
  <c r="Y227" i="2" l="1"/>
  <c r="V228" i="2"/>
  <c r="X227" i="2"/>
  <c r="Z227" i="2"/>
  <c r="X228" i="2" l="1"/>
  <c r="V229" i="2"/>
  <c r="Y228" i="2"/>
  <c r="Z228" i="2"/>
  <c r="V230" i="2" l="1"/>
  <c r="X229" i="2"/>
  <c r="Y229" i="2"/>
  <c r="Z229" i="2"/>
  <c r="X230" i="2" l="1"/>
  <c r="V231" i="2"/>
  <c r="Y230" i="2"/>
  <c r="Z230" i="2"/>
  <c r="X231" i="2" l="1"/>
  <c r="V232" i="2"/>
  <c r="Y231" i="2"/>
  <c r="Z231" i="2"/>
  <c r="V233" i="2" l="1"/>
  <c r="X232" i="2"/>
  <c r="Y232" i="2"/>
  <c r="Z232" i="2"/>
  <c r="V234" i="2" l="1"/>
  <c r="Y233" i="2"/>
  <c r="X233" i="2"/>
  <c r="Z233" i="2"/>
  <c r="Z234" i="2" l="1"/>
  <c r="V235" i="2"/>
  <c r="Y234" i="2"/>
  <c r="X234" i="2"/>
  <c r="Y235" i="2" l="1"/>
  <c r="V236" i="2"/>
  <c r="Z235" i="2"/>
  <c r="X235" i="2"/>
  <c r="X236" i="2" l="1"/>
  <c r="V237" i="2"/>
  <c r="Z236" i="2"/>
  <c r="Y236" i="2"/>
  <c r="V238" i="2" l="1"/>
  <c r="Y237" i="2"/>
  <c r="X237" i="2"/>
  <c r="Z237" i="2"/>
  <c r="V239" i="2" l="1"/>
  <c r="Z238" i="2"/>
  <c r="Y238" i="2"/>
  <c r="X238" i="2"/>
  <c r="V240" i="2" l="1"/>
  <c r="Z239" i="2"/>
  <c r="X239" i="2"/>
  <c r="Y239" i="2"/>
  <c r="Z240" i="2" l="1"/>
  <c r="V241" i="2"/>
  <c r="X240" i="2"/>
  <c r="Y240" i="2"/>
  <c r="Z241" i="2" l="1"/>
  <c r="Y241" i="2"/>
  <c r="V242" i="2"/>
  <c r="X241" i="2"/>
  <c r="Z242" i="2" l="1"/>
  <c r="Y242" i="2"/>
  <c r="X242" i="2"/>
  <c r="V243" i="2"/>
  <c r="Y243" i="2" l="1"/>
  <c r="Z243" i="2"/>
  <c r="X243" i="2"/>
  <c r="V244" i="2"/>
  <c r="X244" i="2" l="1"/>
  <c r="Z244" i="2"/>
  <c r="Y244" i="2"/>
  <c r="V245" i="2"/>
  <c r="V246" i="2" l="1"/>
  <c r="Z245" i="2"/>
  <c r="Y245" i="2"/>
  <c r="X245" i="2"/>
  <c r="Z246" i="2" l="1"/>
  <c r="Y246" i="2"/>
  <c r="V247" i="2"/>
  <c r="X246" i="2"/>
  <c r="Z247" i="2" l="1"/>
  <c r="Y247" i="2"/>
  <c r="X247" i="2"/>
  <c r="V248" i="2"/>
  <c r="Z248" i="2" l="1"/>
  <c r="Y248" i="2"/>
  <c r="X248" i="2"/>
  <c r="V249" i="2"/>
  <c r="Z249" i="2" l="1"/>
  <c r="Y249" i="2"/>
  <c r="X249" i="2"/>
  <c r="V250" i="2"/>
  <c r="Z250" i="2" l="1"/>
  <c r="Y250" i="2"/>
  <c r="X250" i="2"/>
</calcChain>
</file>

<file path=xl/sharedStrings.xml><?xml version="1.0" encoding="utf-8"?>
<sst xmlns="http://schemas.openxmlformats.org/spreadsheetml/2006/main" count="2910" uniqueCount="534">
  <si>
    <t>OFFICIAL RESULTS</t>
  </si>
  <si>
    <t>BETFAIR LAY</t>
  </si>
  <si>
    <t>RACING ODDS COMPARISON</t>
  </si>
  <si>
    <t>SPORTS BEST ODDS AND LINE - EMAIL</t>
  </si>
  <si>
    <t>Win</t>
  </si>
  <si>
    <t>Place</t>
  </si>
  <si>
    <t>DATE</t>
  </si>
  <si>
    <t>ANALYST</t>
  </si>
  <si>
    <t>TIME SENT</t>
  </si>
  <si>
    <t>EVENT DAY</t>
  </si>
  <si>
    <t>EVENT START</t>
  </si>
  <si>
    <t>LOCATION</t>
  </si>
  <si>
    <t>SPORT</t>
  </si>
  <si>
    <t>EVENT</t>
  </si>
  <si>
    <t>RACE</t>
  </si>
  <si>
    <t>NO.</t>
  </si>
  <si>
    <t>SELECTION</t>
  </si>
  <si>
    <t>UNITS INVESTED</t>
  </si>
  <si>
    <t>BET ADVICE</t>
  </si>
  <si>
    <t>BET TYPE</t>
  </si>
  <si>
    <t>MARKET LINE / TOTAL</t>
  </si>
  <si>
    <t>BET          LINE / TOTAL</t>
  </si>
  <si>
    <t>AGENCY</t>
  </si>
  <si>
    <t xml:space="preserve">ODDS </t>
  </si>
  <si>
    <t>RESULT</t>
  </si>
  <si>
    <t>UNITS COLLECTED</t>
  </si>
  <si>
    <t>P/L</t>
  </si>
  <si>
    <t>CUMULATIVE P/L</t>
  </si>
  <si>
    <t>CUMULATIVE UNITS INVESTED</t>
  </si>
  <si>
    <t>POT%</t>
  </si>
  <si>
    <t>ROI%</t>
  </si>
  <si>
    <t>PROFIT ($100 UNIT)</t>
  </si>
  <si>
    <t>BET WIN LOSE</t>
  </si>
  <si>
    <t>PRICE</t>
  </si>
  <si>
    <t>COMMISION</t>
  </si>
  <si>
    <t>EMAIL ODDS</t>
  </si>
  <si>
    <t>AVAILABLE ODDS</t>
  </si>
  <si>
    <t>BEST FIXED EMAIL SENT</t>
  </si>
  <si>
    <t>BEST FIXED CLOSING</t>
  </si>
  <si>
    <t>BETFAIR SP</t>
  </si>
  <si>
    <t>BOB/BTSP</t>
  </si>
  <si>
    <t>BEST TOTE</t>
  </si>
  <si>
    <t>EMAIL BEST LINE / TOTAL</t>
  </si>
  <si>
    <t>EMAIL BEST ODDS</t>
  </si>
  <si>
    <t>CLOSING LINE</t>
  </si>
  <si>
    <t>CLOSING PINNACLE</t>
  </si>
  <si>
    <t>CLOSING BETFAIR</t>
  </si>
  <si>
    <t>EMAIL</t>
  </si>
  <si>
    <t>BTSP</t>
  </si>
  <si>
    <t>BFSP</t>
  </si>
  <si>
    <t>TF</t>
  </si>
  <si>
    <t>SP</t>
  </si>
  <si>
    <t>BOB</t>
  </si>
  <si>
    <t>Best Tote</t>
  </si>
  <si>
    <t>HIGHEST FIXED CLOSING PRICE</t>
  </si>
  <si>
    <t>BFSP Converted P&amp;L Less Commission</t>
  </si>
  <si>
    <t>BFSP Price Less Commission</t>
  </si>
  <si>
    <t>Fixed</t>
  </si>
  <si>
    <t>Fixed Converted P&amp;L Less Stake</t>
  </si>
  <si>
    <t>Trial Spy</t>
  </si>
  <si>
    <t>Australia</t>
  </si>
  <si>
    <t>Horse Racing</t>
  </si>
  <si>
    <t>L</t>
  </si>
  <si>
    <t>un</t>
  </si>
  <si>
    <t>Canterbury</t>
  </si>
  <si>
    <t>Warwick Farm</t>
  </si>
  <si>
    <t>Canberra</t>
  </si>
  <si>
    <t>Bathurst</t>
  </si>
  <si>
    <t>W</t>
  </si>
  <si>
    <t>Rockhampton</t>
  </si>
  <si>
    <t>Kembla Grange</t>
  </si>
  <si>
    <t>Rosehill</t>
  </si>
  <si>
    <t>Flemington</t>
  </si>
  <si>
    <t>Muswellbrook</t>
  </si>
  <si>
    <t>Eagle Farm</t>
  </si>
  <si>
    <t>Newcastle</t>
  </si>
  <si>
    <t>Wyong</t>
  </si>
  <si>
    <t>Doomben</t>
  </si>
  <si>
    <t>Nowra</t>
  </si>
  <si>
    <t>Hawkesbury</t>
  </si>
  <si>
    <t>Gold Coast</t>
  </si>
  <si>
    <t>Randwick</t>
  </si>
  <si>
    <t>Sandown Hillside</t>
  </si>
  <si>
    <t>Cranbourne</t>
  </si>
  <si>
    <t>Hamilton</t>
  </si>
  <si>
    <t>Ipswich</t>
  </si>
  <si>
    <t>Caulfield</t>
  </si>
  <si>
    <t>Dubbo</t>
  </si>
  <si>
    <t>Wagga</t>
  </si>
  <si>
    <t>Sunshine Coast</t>
  </si>
  <si>
    <t>Bendigo</t>
  </si>
  <si>
    <t>Scone</t>
  </si>
  <si>
    <t>Tamworth</t>
  </si>
  <si>
    <t>Mornington</t>
  </si>
  <si>
    <t>Murray Bridge</t>
  </si>
  <si>
    <t>Moonee Valley</t>
  </si>
  <si>
    <t>Sale</t>
  </si>
  <si>
    <t>Gatton</t>
  </si>
  <si>
    <t>Bunbury</t>
  </si>
  <si>
    <t>Morphettville Parks</t>
  </si>
  <si>
    <t>Pinjarra</t>
  </si>
  <si>
    <t>9.32am</t>
  </si>
  <si>
    <t>Ararat</t>
  </si>
  <si>
    <t>Sandown Lakeside</t>
  </si>
  <si>
    <t>Dalby</t>
  </si>
  <si>
    <t>Albany</t>
  </si>
  <si>
    <t>Warrnambool</t>
  </si>
  <si>
    <t>9.05am</t>
  </si>
  <si>
    <t>11.40am</t>
  </si>
  <si>
    <t>9.06am</t>
  </si>
  <si>
    <t>9.14am</t>
  </si>
  <si>
    <t>9.03am</t>
  </si>
  <si>
    <t>9.09am</t>
  </si>
  <si>
    <t>9.36am</t>
  </si>
  <si>
    <t>9.51am</t>
  </si>
  <si>
    <t>9.07am</t>
  </si>
  <si>
    <t>11.05am</t>
  </si>
  <si>
    <t>9.27am</t>
  </si>
  <si>
    <t>9.31am</t>
  </si>
  <si>
    <t>9.04am</t>
  </si>
  <si>
    <t>11.13am</t>
  </si>
  <si>
    <t>8.57am</t>
  </si>
  <si>
    <t>9.08am</t>
  </si>
  <si>
    <t>9.20am</t>
  </si>
  <si>
    <t>9.41am</t>
  </si>
  <si>
    <t>9.02am</t>
  </si>
  <si>
    <t>9.21am</t>
  </si>
  <si>
    <t>9.23am</t>
  </si>
  <si>
    <t>9.10am</t>
  </si>
  <si>
    <t>9.58am</t>
  </si>
  <si>
    <t>10.03am</t>
  </si>
  <si>
    <t>9.22am</t>
  </si>
  <si>
    <t>10.40am</t>
  </si>
  <si>
    <t>9.59am</t>
  </si>
  <si>
    <t>8.49am</t>
  </si>
  <si>
    <t>10.23am</t>
  </si>
  <si>
    <t>9.16am</t>
  </si>
  <si>
    <t>8.56am</t>
  </si>
  <si>
    <t>8.25am</t>
  </si>
  <si>
    <t>Moruya</t>
  </si>
  <si>
    <t>10.41am</t>
  </si>
  <si>
    <t>10.55am</t>
  </si>
  <si>
    <t>Horsham</t>
  </si>
  <si>
    <t>11.17am</t>
  </si>
  <si>
    <t>10.35am</t>
  </si>
  <si>
    <t>10.31am</t>
  </si>
  <si>
    <t>9.50am</t>
  </si>
  <si>
    <t>9.42am</t>
  </si>
  <si>
    <t>Ascot</t>
  </si>
  <si>
    <t>11.24am</t>
  </si>
  <si>
    <t>9.37am</t>
  </si>
  <si>
    <t>8.16am</t>
  </si>
  <si>
    <t>8.21am</t>
  </si>
  <si>
    <t>11.45am</t>
  </si>
  <si>
    <t>8.32am</t>
  </si>
  <si>
    <t>9.47am</t>
  </si>
  <si>
    <t>12.24pm</t>
  </si>
  <si>
    <t>12.07pm</t>
  </si>
  <si>
    <t>10.38am</t>
  </si>
  <si>
    <t>10.45am</t>
  </si>
  <si>
    <t>11.34am</t>
  </si>
  <si>
    <t>11.27am</t>
  </si>
  <si>
    <t>11.29am</t>
  </si>
  <si>
    <t>Mt Gambier</t>
  </si>
  <si>
    <t>8.29am</t>
  </si>
  <si>
    <t>8.39am</t>
  </si>
  <si>
    <t>Coonamble</t>
  </si>
  <si>
    <t>10.04am</t>
  </si>
  <si>
    <t>Gunnedah</t>
  </si>
  <si>
    <t>8.38am</t>
  </si>
  <si>
    <t>11.39am</t>
  </si>
  <si>
    <t>Wellington</t>
  </si>
  <si>
    <t>Fri</t>
  </si>
  <si>
    <t>Sat</t>
  </si>
  <si>
    <t>Sun</t>
  </si>
  <si>
    <t>Tue</t>
  </si>
  <si>
    <t>Wed</t>
  </si>
  <si>
    <t>Thu</t>
  </si>
  <si>
    <t>Mon</t>
  </si>
  <si>
    <t>12.51pm</t>
  </si>
  <si>
    <t>8.52am</t>
  </si>
  <si>
    <t>Headwall</t>
  </si>
  <si>
    <t>11.52am</t>
  </si>
  <si>
    <t>Bonita Queen</t>
  </si>
  <si>
    <t>Iknowastar</t>
  </si>
  <si>
    <t>8.44am</t>
  </si>
  <si>
    <t>Heavenly Impact</t>
  </si>
  <si>
    <t>President</t>
  </si>
  <si>
    <t>Enriched</t>
  </si>
  <si>
    <t xml:space="preserve">Ipswich </t>
  </si>
  <si>
    <t xml:space="preserve">Pinjarra </t>
  </si>
  <si>
    <t>Encrypted Elegance</t>
  </si>
  <si>
    <t xml:space="preserve">Mackay </t>
  </si>
  <si>
    <t xml:space="preserve">Townsville </t>
  </si>
  <si>
    <t xml:space="preserve">Taree </t>
  </si>
  <si>
    <t>Just Precious</t>
  </si>
  <si>
    <t>Suparazi</t>
  </si>
  <si>
    <t>Maori Chief</t>
  </si>
  <si>
    <t>Countyourblessings</t>
  </si>
  <si>
    <t>Frosty Night</t>
  </si>
  <si>
    <t>Redford</t>
  </si>
  <si>
    <t>Lonhy's Fabre</t>
  </si>
  <si>
    <t>Our Mate Archie</t>
  </si>
  <si>
    <t>Yoshinobu</t>
  </si>
  <si>
    <t>Winnasedge</t>
  </si>
  <si>
    <t>Randwick Kensington</t>
  </si>
  <si>
    <t>Perfect Chant</t>
  </si>
  <si>
    <t>My Last Hooray</t>
  </si>
  <si>
    <t>Tempestuous</t>
  </si>
  <si>
    <t>Price Tag</t>
  </si>
  <si>
    <t>Memo</t>
  </si>
  <si>
    <t>Tupakara</t>
  </si>
  <si>
    <t>Bel Merci</t>
  </si>
  <si>
    <t>Strideaway</t>
  </si>
  <si>
    <t>Icarian Dream</t>
  </si>
  <si>
    <t>Pisanello</t>
  </si>
  <si>
    <t>Capitola</t>
  </si>
  <si>
    <t>Private Harry</t>
  </si>
  <si>
    <t>Prestar</t>
  </si>
  <si>
    <t>Tycoon Star</t>
  </si>
  <si>
    <t xml:space="preserve"> Winnasedge</t>
  </si>
  <si>
    <t xml:space="preserve">Wyong </t>
  </si>
  <si>
    <t>Chisholm</t>
  </si>
  <si>
    <t>Extractor</t>
  </si>
  <si>
    <t>Mrs Iglesia</t>
  </si>
  <si>
    <t>The Opportunist</t>
  </si>
  <si>
    <t>Point And Shoot</t>
  </si>
  <si>
    <t>Yes Queen</t>
  </si>
  <si>
    <t>La Bella Bondi</t>
  </si>
  <si>
    <t>Safrano</t>
  </si>
  <si>
    <t>Oinvincible</t>
  </si>
  <si>
    <t>Zouchase</t>
  </si>
  <si>
    <t>She Conquers</t>
  </si>
  <si>
    <t>Tokyo Lady</t>
  </si>
  <si>
    <t>Torque To Be Sure</t>
  </si>
  <si>
    <t xml:space="preserve">Led and won Warwick Farm 802m 19 Nov trial by 3.4L +6.5. Last 600m +7.2 the 2nd quickest of 122 triallers on the day. Raced wide no cover and won for us on debut at Hawkesbury. Can repeat here. </t>
  </si>
  <si>
    <t xml:space="preserve">Sat wide no cover and was very impressive winning Kensington 850m 23 Sep trial by 1L +1.5 last 600m. Won Warwick Farm maiden for us on debut. Then 4th beaten 0.9L in the $1M Golden Gift before 2nd last start at Rosehill after getting too far back but finishing home strongly. </t>
  </si>
  <si>
    <t>Settled 6th and finished strongly to win Kensington 850m 23 Sep trial by 1L -1.0. Last 600m +2.1 4th quickest. Drew the carpark on debut in the Gimcrack Stakes and flew home from 13th to finish 3rd with the clear best sectionals of the race. Won Canterbury 900m 3 Dec trial +3.9 last 400m. Unlucky 2nd first up at Wyong when should have won. Hard to beat here.</t>
  </si>
  <si>
    <t>Saver. Led and ran 2nd beaten to Raging Force in Kensington 850m 23 Sep trial +1.2 last 400m (6th quickest). Ran 2nd beaten a nose in the Breeders Plate. Led and won Randwick 740m 26 Nov trial by 1.7L in solid time. Below par 4th first up at Wyong.</t>
  </si>
  <si>
    <t>$8. Transferred to new trainer post last start run. Raced in black type company in first prep. Had a sneaky quiet trial under a hold Hawkesbury 800m 28 Oct when 5th. OK 4th first up. Fitter here.</t>
  </si>
  <si>
    <t>$9.50. On debut. Won Warwick Farm 802m 19 Nov trial by 1.2L +5.4 4th quickest of 15 trials on the day. Heavily backed on debut and flopped. Can bounce back here.</t>
  </si>
  <si>
    <t>Gelded. Hit the line well for 3rd beaten 0.9L in Rosehill 900m 4 Oct trial. Winner won at listed level first up. Then won Rosehill 1030m 18 Oct trial by 3.7L +5.1 quickest of 13 trials on the day. Settled back from the wide gate first up at Canterbury and finished strongly for 3rd only 0.5L from the winner, then came from well back to win comfortably for us at Nowra running the clear quickest late sectionals of the day.</t>
  </si>
  <si>
    <t>$11 win / $3.60 place. Settled back and hit the line well under no pressure for 2nd beaten a long neck in Randwick 19 August +0.6 trial +6.2 last 400m the quickest of 103 triallers on the day. Last prep won impressively for us both first up and second up at Canterbury over 1250m, then again for us at Doomben over 1350m. Trialled nicely at Kenisngton over 850m 9 Dec when 3rd beaten 1.7L last 400m +3.7 the 5th quickest of 118 triallers on the day under no pressure. Going well ahead of this prep. Can make it 4 in a row for us here.</t>
  </si>
  <si>
    <t>Ran 2nd under little pressure in Sunshine Coast 850m 12 Nov trial beaten 3.5L +0.3, with another 2.5L back to the 3rd horse. 1st and 3rd horses from that trial have both won comfortably subsequently. Ran 4th first up over 1000m beaten 1.5L. Giving a chance to atone here stepping up to 1200m.</t>
  </si>
  <si>
    <t>Settled 2nd and strode past to win Lark Hill 930m 26 Aug trial by 2.2L under little pressure +2.3 quickest of 9 maiden trials on the day. Missed the start and never got clear running on debut. Won nicely for us second up at Northam and then won again for us at Bunbury. Trialled nicely for 2nd at Belmont 9 Dec over 1000m last 200m 6th quickest of 78 triallers on the day. Can make it 3 in a row for us here first up.</t>
  </si>
  <si>
    <t>Writego</t>
  </si>
  <si>
    <t>$4. On debut. Led and won Warwick Farm 785m 19 Dec trial by 4.8L +4.5 quickest of 4 trials on the day under a hold.</t>
  </si>
  <si>
    <t>28 Dec 1.45pm</t>
  </si>
  <si>
    <t>Streetcar Fury</t>
  </si>
  <si>
    <t>Pestouille</t>
  </si>
  <si>
    <t>Miss Slipstream</t>
  </si>
  <si>
    <t>On debut. Led and won Oakbank 1050m 24 Dec trial by 3.5L +4 last 600m +1.6 last 400m +4.4 last 200m +0.7</t>
  </si>
  <si>
    <t>Led and won Oakbank 1050m 24 Dec trial by 2.9L +5.7 last 600m +0.3 last 400m -2 last 200m -2</t>
  </si>
  <si>
    <t>On debut. Ran 2nd beaten 3L by multiple winner in Mount Gambier 900m 22 Dec trial -1.1 last 600m +1.3 last 400m -1.3 last 200m -1.8</t>
  </si>
  <si>
    <t>Settled 3rd and finished well under little pressure for 2nd beaten 1.4L +3.3 in Rosehill 900m 23 Jul trial last 400m +4.7 the 3rd quickest of 139 triallers on the day. Ran 2nd on debut at Newcastle then 2nd beaten a nose at Canterbury, before running 3rd at Kensington. Spelled and gelded. Ridden quiet first up in restricted room in the straight. Blinkers on here.</t>
  </si>
  <si>
    <t>Port Maquarie</t>
  </si>
  <si>
    <t>Run Away Renee</t>
  </si>
  <si>
    <t>New trainer and won Muswellbrook 800m 15 Nov trial by 7.3L then won Wyong 1000m 26 Nov trial by a long neck. Times just ok but under no pressure and has improved. Can improve sharply on first up run behind our winner She Conquers.</t>
  </si>
  <si>
    <t>Won Rockhampton 900m 20 Dec trial by a nose +4.9 quickest of 4 trials on the day. 2nd horse was fit off a race and a mutliple open handicap winner.</t>
  </si>
  <si>
    <t>Quietly Arrogant</t>
  </si>
  <si>
    <t>Sat last and finished strongly for 2nd in Kensington 850m 9 Dec trial to Pallaton (who won on debut at Randwick by 2.8L). +2.8 last 400m 9th quickest of 118 triallers on the day. Overraced on debut when 4th. Strong positive rider change here.</t>
  </si>
  <si>
    <t>Saver. Won Doomben 840m 19 Nov trial by a head then finished strongly for 2nd beaten 0.6L in Gold Coast 1000m 5 Dec trial +1.4 the 7th quickest last 400m of 120 triallers on the day. Raced wide and flew home for 2nd to our winner Vein Girl at Gold Coast in Magic Millions debut.</t>
  </si>
  <si>
    <t xml:space="preserve">Led and won Newcastle 940m 22 Oct trial by 5L +6.6 quickest of 17 trials on the day. Won for us by 3.6L on debut at Newcastle, then won by 7.3L at Hawkesbury. Then won again for us at Rosehill by 1.1L. Has won 3 from 3 since we first identified this colt and can win again here. </t>
  </si>
  <si>
    <t>$7 fixed. Won Gatton 27 Dec trial by 2L +9.7 quickest of 12 trials on the day. +8.1 last 600m.</t>
  </si>
  <si>
    <t>$15 win / $3.70 place. Settled 4th and hit the line strongly for 3rd beaten 0.9L under no pressure +5.5 last 600m 6th quickest of 100 triallers on the day. First start for new trainer first up and won impressively for us by 3L in quick time. Got too far back in a slowly run race second up but flew home for 4th +8.7 last 600m. Finished well for 2nd last start. Off a 7 week break and drawn the carpark but might suit now on the wet at Sunshine Coast.</t>
  </si>
  <si>
    <t>4 Jan 11.27am</t>
  </si>
  <si>
    <t xml:space="preserve"> Insain</t>
  </si>
  <si>
    <t>$3.70 fixed. On debut. Led and won Hawkesbury 800m 16 Dec trial by 8.4L +6 3rd quickest of 14 trials on the day. Was green.</t>
  </si>
  <si>
    <t>$18 fixed. Won Warwick Farm 802m 19 Nov trial by 1.2L +5.4 4th quickest of 15 trials on the day. Heavily backed on debut and flopped. Raced wide no cover at Kembla and was beaten 1L. Last chance.</t>
  </si>
  <si>
    <t>Saintly Sands</t>
  </si>
  <si>
    <t>On debut. Got back to 9th in Scone 900m 18 Dec trial, ran home strongly for 4th beaten 2.8L last 400m +4 quickest of 29 triallers on the day.</t>
  </si>
  <si>
    <t>Spacetime Legend</t>
  </si>
  <si>
    <t>$17 win / $3.90 place. First start for new trainer. Won Gunnedah 900m 20 Dec trial by 0.7L last 600m +2.6 quickest of 17 triallers on the day.</t>
  </si>
  <si>
    <t>Tonkin</t>
  </si>
  <si>
    <t>Led and won Cranbourne 1000m 26 Aug trial by a nose under no pressure +7.8 beating a Sat Metro placegetter who was hard ridden. Ran 2nd beaten a nose in Bendigo 1000m maiden last prep in quick time. Looks talented.</t>
  </si>
  <si>
    <t xml:space="preserve"> Diddley Squat</t>
  </si>
  <si>
    <t>$3.90 fixed. First start for new trainer. Won Rockhampton 900m 20 Dec trial by a nose beating a first up 3L open handicap 1050m winner. +4.8 quickest last 600m of 16 triallers on the day.</t>
  </si>
  <si>
    <t>10 Jan 3.38pm</t>
  </si>
  <si>
    <t>$11 win / $3.30 place. Ran 2nd beaten 3L by multiple winner in Mount Gambier 900m 22 Dec trial -1.1 last 600m +1.3 last 400m -1.3 last 200m -1.8. No luck on debut when slow away then held up multiple times in the straight before running 4th behind our winner Streetcar Fury. Positive rider change here.</t>
  </si>
  <si>
    <t>Steel Knight</t>
  </si>
  <si>
    <t>Luana Miss</t>
  </si>
  <si>
    <t>Sound Of Speed</t>
  </si>
  <si>
    <t>Bannered</t>
  </si>
  <si>
    <t>On debut. Sat outside leader and won Gold Coast 1000m 31 Dec trial by 3.8L +5.3 quickest of 13 trials on the day in nice style.</t>
  </si>
  <si>
    <t>On debut. Led and won Belmont 850m 9 Dec trial by 3.7L +0.7 last 600m +3.1</t>
  </si>
  <si>
    <t>On debut. Settled back and hit the line well under little pressure to win Belmont 1000m 23 Dec trial by a nose +2.4 last 200m</t>
  </si>
  <si>
    <t>Saver. On debut. Sat 4th but 4 wide no cover and stuck on under limited riding to win Lark Hill 950m 30 Dec trial +0.2 last 200m.</t>
  </si>
  <si>
    <t>1.00pm</t>
  </si>
  <si>
    <t xml:space="preserve"> Pinjarra Scarpside</t>
  </si>
  <si>
    <t>Rock N The Jam</t>
  </si>
  <si>
    <t>$5.50 win / $2.15 place. On debut. Settled 4th and finished strongly for 3rd beaten 1.5L in Belmont 100m 23 Dec trial +4.8 last 600m in quickest trial of 13 on the day.</t>
  </si>
  <si>
    <t>Settled 2nd and strode past to win Lark Hill 930m 26 Aug trial by 2.2L under little pressure +2.3 quickest of 9 maiden trials on the day. Missed the start and never got clear running on debut. Won nicely for us second up at Northam and then won again for us at Bunbury. Trialled nicely for 2nd at Belmont 9 Dec over 1000m last 200m 6th quickest of 78 triallers on the day. Ran a close 3rd first up. Should improve here.</t>
  </si>
  <si>
    <t>8.06am</t>
  </si>
  <si>
    <t>Speith Of Heaven</t>
  </si>
  <si>
    <t xml:space="preserve">$14 fixed. First start for new trainer. Won Scone 900m 18 Dec trial by 0.8L under riding +3.1 last 200m the 2nd quickest of 29 triallers on the day, after racing wide throughout and being restrained early.
</t>
  </si>
  <si>
    <t>The Manager</t>
  </si>
  <si>
    <t xml:space="preserve">First start for new trainer. Ran 2nd beaten 0.8L by a maiden winner in Muswellbrook 900m 2 Jan trial +5.7 last 400m 2nd quickest of 24 triallers on the day. </t>
  </si>
  <si>
    <t>16 Jan 2.31pm</t>
  </si>
  <si>
    <t>$4.60 fixed. Won Gatton 27 Dec trial by 2L +9.7 quickest of 12 trials on the day. +8.1 last 600m. 3 wide first up and hit the line well beaten 1.8L. Drawn better and up in trip here.</t>
  </si>
  <si>
    <t>Settled 4th and hit the line strongly for 3rd beaten 0.9L under no pressure +5.5 last 600m 6th quickest of 100 triallers on the day. First start for new trainer first up and won impressively for us by 3L in quick time. Got too far back in a slowly run race second up but flew home for 4th +8.7 last 600m. Finished well for 2nd at Sunshine Coast. Won impressively for us last start at big odds.</t>
  </si>
  <si>
    <t xml:space="preserve">Settled back and hit the line well under no pressure for 2nd beaten a long neck in Randwick 19 August +0.6 trial +6.2 last 400m the quickest of 103 triallers on the day. Last prep won impressively for us both first up and second up at Canterbury over 1250m, then again for us at Doomben over 1350m. Trialled nicely at Kenisngton over 850m 9 Dec when 3rd beaten 1.7L last 400m +3.7 the 5th quickest of 118 triallers on the day under no pressure. Went to mak it 4 in a row for us at Eagle Farm but raced wide, was checked in running and raced in restricted room. Can certainly bounce back here. </t>
  </si>
  <si>
    <t>Seeyouatthesession</t>
  </si>
  <si>
    <t>Hamner Springs</t>
  </si>
  <si>
    <t>Sat outside leader and won Belmont 1000m 6 Jan trial +7.4 last 200m +3.1 equal 2nd quickest of 74 triallers on the day.</t>
  </si>
  <si>
    <t>BOB win / $2.25 place. On debut. Settled last but ran home strongly to win Oakbank 1050m 3 Jan trial by a head +2.9 last 600m +4.5 4th quickest of 58 triallers on the day. Trainer has a 27% strike rate and 78% POT with first starter, and 46% POT with this jockey. Does find a strong C1 to debut in here however but has talent.</t>
  </si>
  <si>
    <t>BOB win / $4 place. Won Gunnedah 900m 20 Dec trial by 0.7L last 600m +2.6 quickest of 17 triallers on the day. Plain first up. Steps up to a mile here. Placed last prep second up off a plain first up run.</t>
  </si>
  <si>
    <t>$3.90 fixed. Got back to 9th in Scone 900m 18 Dec trial, ran home strongly for 4th beaten 2.8L last 400m +4 quickest of 29 triallers on the day. Was strong on debut when hit the line late for 3rd over 1200m. Steps up to 1400m here and positive rider change. The one to beat.</t>
  </si>
  <si>
    <t>23 Jan 10.04am</t>
  </si>
  <si>
    <t>$3.20 fixed. Led and won Cranbourne 1000m 26 Aug trial by a nose under no pressure +7.8 beating a Sat Metro placegetter who was hard ridden. Ran 2nd beaten a nose in Bendigo 1000m maiden last prep in quick time. Won nicely for us first up at Mornington in quicker time than the BM64 and BM70 on the day.</t>
  </si>
  <si>
    <t>Led and won Mornington 600m 11 Sep trial, then led and looked good under no pressure when 2nd in Flemington 800m 26 Sep jumpout in solid time. Ran a close 3rd on debut in Listed grade then 4th at G3 level. Might appreciate going around a bend and has the inside gate.</t>
  </si>
  <si>
    <t>$13 win / $3.20 place. Settled 4th and finished strongly for 3rd beaten 1.5L in Belmont 100m 23 Dec trial +4.8 last 600m in quickest trial of 13 on the day. No luck on debut when held up until late and flew home for 4th. Can measure up here up despite stepping up to Open Saturday grade.</t>
  </si>
  <si>
    <t>Settled 2nd and strode past to win Lark Hill 930m 26 Aug trial by 2.2L under little pressure +2.3 quickest of 9 maiden trials on the day. Missed the start and never got clear running on debut. Won nicely for us second up at Northam and then won again for us at Bunbury. Trialled nicely for 2nd at Belmont 9 Dec over 1000m last 200m 6th quickest of 78 triallers on the day. Ran a close 3rd first up. Won nicely for us at Pinjarra. Can repeat here up in grade and distance.</t>
  </si>
  <si>
    <t>Insain</t>
  </si>
  <si>
    <t>Led and won Hawkesbury 800m 16 Dec trial by 8.4L +6 3rd quickest of 14 trials on the day. Was green. 5th on debut after racing wide no cover. Tongue Tie on here.</t>
  </si>
  <si>
    <t>Jacobs Ladder</t>
  </si>
  <si>
    <t>Deep Dawn</t>
  </si>
  <si>
    <t>BOB win / $4.50 place. On debut. Wasn't pushed when 2nd in Canterbury 905m 9 Jan trial. Trial winner won first up. +3.1 2nd quickest of 9 trials on the day, +2.6 last 600m.</t>
  </si>
  <si>
    <t>First start for new trainer. Won Doomben 16 Jan trial by 5.8L +2.7 3rd quickest of 13 trials on the day.</t>
  </si>
  <si>
    <t>Rose By Design</t>
  </si>
  <si>
    <t>$19 win / $4.40 place. Won Beaudesert 1050m 20 Jan trial by 2.7L last 600m +5.5 the 4th quickest of 113 triallers on the day.</t>
  </si>
  <si>
    <t>Diddley Squat</t>
  </si>
  <si>
    <t>Won Rockhampton 900m 20 Dec trial by a nose +4.9 quickest of 4 trials on the day. 2nd horse was fit off a race and a multiple open handicap winner. Raced wide no cover first up when a close 3rd.</t>
  </si>
  <si>
    <t>Won Rockhampton 900m 20 Dec trial by a nose beating a first up 3L open handicap 1050m winner. +4.8 quickest last 600m of 16 triallers on the day. Ran 2nd first up off a long break in first run for new trainer. Ready to win here.</t>
  </si>
  <si>
    <t>Making News</t>
  </si>
  <si>
    <t>On debut. Led and won Doomben 1000m 16 Jan trial under little pressure when 2nd beaten 0.5L by Boomshanka who was under riding. Can turn the tables here.</t>
  </si>
  <si>
    <t>Settled 5th, 3 wide no cover in Sunshine Coast 23 July 850m trial, finishing strongly for 2nd under no pressure beaten 1L +0.7 last 400m. Ran 3rd in Sat Metro grade on debut then 2nd. Trialled very nicely 2nd beaten a head Sunshine Coast 850m 7 Jan trial last 400m the 5th quickest of all triallers on the day before impressive first up win at the Sunshine Coast.</t>
  </si>
  <si>
    <t>Won Gatton 27 Dec trial by 2L +9.7 quickest of 12 trials on the day. +8.1 last 600m. 3 wide first up and hit the line well beaten 1.8L. Hit the line hard for 2nd beaten a neck at Dalby. Up in grade here.</t>
  </si>
  <si>
    <t>Settled last but ran home strongly to win Oakbank 1050m 3 Jan trial by a head +2.9 last 600m +4.5 4th quickest of 58 triallers on the day. Beaten 3L on debut at C1 level over 1100m. Back to maiden level here over 1400m. Talented and the one to beat.</t>
  </si>
  <si>
    <t>Davikar</t>
  </si>
  <si>
    <t>Won Gunnedah 900m 20 Dec trial by 0.7L last 600m +2.6 quickest of 17 triallers on the day. Plain first up. Raced wide no cover second up. Drops back to maiden grade here.</t>
  </si>
  <si>
    <t>On debut. Settled 6th and finished strongly to win Rosehill 900m +3.5 last 600m +5.9 the 6th quickest of 139 triallers beating our metro debut winner and G3 placegetter Hallett. Then 2nd in Rosehill 1030m 6 Aug trial after leading +5.1. Won Scone 900m 22 Jan trial under no pressure.</t>
  </si>
  <si>
    <t>Sat outside leader and won Gold Coast 1000m 31 Dec trial by 3.8L +5.3 quickest of 13 trials on the day in nice style. Awfully ridden on debut when a total forgive run caught very wide no cover throughout. Drops sharply in class here.</t>
  </si>
  <si>
    <t>Led and won Mornington 600m 11 Sep trial, then led and looked good under no pressure when 2nd in Flemington 800m 26 Sep jumpout in solid time. Ran a close 3rd on debut in Listed grade then 4th at G3 level. Hit the line well for 2nd in the Blue Diamond Preview first up in very quick time.</t>
  </si>
  <si>
    <t>Settled 2nd and strode past to win Lark Hill 930m 26 Aug trial by 2.2L under little pressure +2.3 quickest of 9 maiden trials on the day. Missed the start and never got clear running on debut. Won nicely for us second up at Northam and then won again for us at Bunbury. Trialled nicely for 2nd at Belmont 9 Dec over 1000m last 200m 6th quickest of 78 triallers on the day. Ran a close 3rd first up. Won nicely for us at Pinjarra. Ran a close 2nd this track/distance third up. Can lead all the way on a soft speed here.</t>
  </si>
  <si>
    <t>Settled 4th and finished strongly for 3rd beaten 1.5L in Belmont 100m 23 Dec trial +4.8 last 600m in quickest trial of 13 on the day. No luck on debut when held up until late and flew home for 4th. Won for us at $13 second up. Set to repeat again here up in trip.</t>
  </si>
  <si>
    <t>$8. Led and won Hawkesbury 800m 16 Dec trial by 8.4L +6 3rd quickest of 14 trials on the day. Was green. 5th on debut after racing wide no cover. Went very quick in front when 4th at Wagga. Can win with even luck here.</t>
  </si>
  <si>
    <t>Won Rockhampton 900m 20 Dec trial by a nose beating a first up 3L open handicap 1050m winner. +4.8 quickest last 600m of 16 triallers on the day. Ran 2nd first up off a long break in first run for new trainer. Then 3rd last start. Ready to win here.</t>
  </si>
  <si>
    <t xml:space="preserve">$8. Won Rockhampton 900m 20 Dec trial by a nose +4.9 quickest of 4 trials on the day. 2nd horse was fit off a race and a multiple open handicap winner. Raced wide no cover first up when a close 3rd. Was too bad to be true second up. Can bounce back here. </t>
  </si>
  <si>
    <t>Welcometobarbados</t>
  </si>
  <si>
    <t>Settled 5th, 3 wide no cover in Sunshine Coast 23 July 850m trial, finishing strongly for 2nd under no pressure beaten 1L +0.7 last 400m. Ran 3rd in Sat Metro grade on debut then 2nd. Trialled very nicely 2nd beaten a head Sunshine Coast 850m 7 Jan trial last 400m the 5th quickest of all triallers on the day before impressive first up win at the Sunshine Coast. Then won again for us last start at Doomben. The one to beat again here.</t>
  </si>
  <si>
    <t>Won Gatton 27 Dec trial by 2L +9.7 quickest of 12 trials on the day. +8.1 last 600m. 3 wide first up and hit the line well beaten 1.8L. Hit the line hard for 2nd beaten a neck at Dalby. Then 2nd at Sunshine Coast. Does jump up in grade here to Sat Metro.</t>
  </si>
  <si>
    <t>Won Kembla Grange 800m 30 Jan trial by 0.7L +2.3. +13.5 last 600m and +14.6 last 400m. Quickest last 600m, 400m and 200m of 50 triallers on the day.</t>
  </si>
  <si>
    <t>Never got a clear run when 5th beaten 1.3L in 30 Sep Belmont 1000m trial. Likely would have won the trial. Was a solid 4th on debut. Won for us second up at $9.50, then 2nd in third up run. Won Belmont 1000m 20 Jan trial then won first up at Ascot. The one to beat here.</t>
  </si>
  <si>
    <t xml:space="preserve">Under no pressure when 2nd in Belmont 400m 30 Sep trial beaten 3.1L +0.6. Won on debut for us impressively after racing wide no cover. Then 3rd to Strideaway. Won Belmont 400m 20 Jan trial then failed first up but had excuses. Can bounce back here. </t>
  </si>
  <si>
    <t>Led and won Lark Hill 930m 26 Aug trial by 4L +1.9 the second quickest of 9 maiden trials and +1.9 quickest last 600m. Won strongly for us on debut racing on a hot speed beating a black type performer, then 4th second up. Won two Belmont 1000m trials 20 Jan and 5 Feb in prep for this in nice style.</t>
  </si>
  <si>
    <t>Wasn't pushed when 2nd in Canterbury 905m 9 Jan trial. Trial winner won first up. +3.1 2nd quickest of 9 trials on the day, +2.6 last 600m. Settled last on debut over 1100m and ran home strongly for 3rd beaten 1.2L. Steps up to 1400m here.</t>
  </si>
  <si>
    <t>Faciliate</t>
  </si>
  <si>
    <t>Pacific Glamour</t>
  </si>
  <si>
    <t>Sat outside leader and won Gold Coast 1000m 31 Dec trial by 3.8L +5.3 quickest of 13 trials on the day in nice style. Awfully ridden on debut when a total forgive run caught very wide no cover throughout. Then led all the way over this track/distance for us second up.</t>
  </si>
  <si>
    <t>On debut. Won Flemington 7 Feb 800m jumpout in 47.23 quickest of the day.</t>
  </si>
  <si>
    <t>On debut. Ran 4th beaten 1.3L in Geelong 1000m 29 Jan trial under no pressure. +3.9 quickest of 10 trials on the day. G3 winner Tycoon Star was ridden out to beat it, as was Odessa who has raced well in black type company.</t>
  </si>
  <si>
    <t>Finished well for 2nd beaten a nose in Flemington 800m 9 Aug jumpout in quick time 48.06. Won maiden impressively for us on debut at Mornington. Then was a big run at Sandown when forced to race wide no cover but finished home strongly for 4th beaten 0.9L. Won again for us at Bendigo with excellent late sectionals. Then 3rd at G3 level at Moonee Valley. First up got a long way back and finished home strongly only 1.1L from the winner.</t>
  </si>
  <si>
    <t>Led and won Canterbury 899m Aug 1 trial by 4L +3.7 last 600m +4.7 14th quickest of 106 triallers showing a good turn of foot. Ran 2nd in first two starts to handy types. Had a break and won Warwick Farm 810m 22 Dec trial by 1.6L +3.2 quick for the day beating a dual winner. Forgive Magic Millions Maiden run. Won Warwick Farm 785m 30 Jan trial by 4.3L +4.6 quickest of 16 trials on the day. Absolutely bolted in for us by 4L at Hawkesbury. Since then won 3 since and was 4th at G3 level last start over 1200m which is too far for her, Back in grade and distance ideal here.</t>
  </si>
  <si>
    <t>Sat outside Shangri La Express in Rosehill 900m 5 Feb trial and ran 2nd beaten a head trialling just as well +1.5 last 600 +5.1 the 3rd quickest of 116 triallers on the day. Strongly backed on debut in strong race but overraced and failed. Was a solid 3rd in Randwick 740m 19 Jul trial, then 2nd beaten 2.9L +1.9 in Randwick 1050m 5 Aug trial. Won nicely for us first up last prep. Then maybe found the 1300m behind a superstar too far. Ran 3rd beaten 0.8L at G2 level behind Reserve Bank down the Flemington straight. Won Kensington 850m 13 Feb trial by a neck +3.8 beating G1 winner Stefi Magnetica.</t>
  </si>
  <si>
    <t>Settled 5th and finished strongly for 2nd beaten a neck in Kensington 850m 23 Sep trial +0.3. Last 600m +3.3 2nd quickest. Won the Gimcrack Stakes for us on debut. Won latest Kembla Grange 818m Feb 10 trial by 7.8L +10.7 in clear quickest of 10 trials on the day beating a handy type under little pressure.</t>
  </si>
  <si>
    <t>Won Flemington 800m 18 Oct jumpout in good time of 48.27. Won on debut for us at Flemington at $21. Then 4th on a wet track. Won Geelong 1000m 29 Jan trial by 0.5L +5.1 quickest of 10 trials on the day. Hit the line well for 4th first up in the Prelude. Blinkers on first time here.</t>
  </si>
  <si>
    <t>Raced wide no cover in both trials when won Randwick 742m trial 22 Oct and 2nd Kensington 850m trial Nov 1. Ran a close 3rd on debut in the $1m Golden Gift. Was a solid 3rd first up in the Listed Lonhro Plate hitting the line strongly.</t>
  </si>
  <si>
    <t>21 Feb 9:59am</t>
  </si>
  <si>
    <t xml:space="preserve">$5 win / $1.95 place. Settled 6th and finished strongly to win Rosehill 900m +3.5 last 600m +5.9 the 6th quickest of 139 triallers beating our metro debut winner and G3 placegetter Hallett. Then 2nd in Rosehill 1030m 6 Aug trial after leading +5.1. Won Scone 900m 22 Jan trial under no pressure. Total forgive on debut when the rider found every backside in the straight.
</t>
  </si>
  <si>
    <t>Missabeat</t>
  </si>
  <si>
    <t xml:space="preserve">25 Feb 6:48pm </t>
  </si>
  <si>
    <t>51/7. Led all the way to win Doomben 840m 11 Feb trial by 1.5L in 2nd quickest time of 7 trials on the day.</t>
  </si>
  <si>
    <t>22 Feb 9.39am</t>
  </si>
  <si>
    <t>Mission Gold</t>
  </si>
  <si>
    <t>$6 win / $1.95 place. On debut. Dropped back to last of 10 from outside gate in Warwick Farm 786m 12 Aug trial. Hit the line well for 6th beaten 1.8L +2.8 last 200m the 4th quickest of 135 triallers on the day. Has shown ability in all 4 trials to date.</t>
  </si>
  <si>
    <t>28 Feb 7.29pm</t>
  </si>
  <si>
    <t>$11 win / $2.80 place. Sat last and finished strongly for 2nd in Kensington 850m 9 Dec trial to Pallaton (who won on debut at Randwick by 2.8L). +2.8 last 400m 9th quickest of 118 triallers on the day. Overraced on debut when 4th. Then won for us strongly at Sunshine Coast. Flew home with the best closing sectionals of the race only beaten 4L in the $3M Magic Millions. James Mcdonald aboard.</t>
  </si>
  <si>
    <t>Sat outside the leader and finished nicely to win Acton 23 Aug trial by a nose +3.6 under little pressure.  Won comfortably by 3L first up at Queanbeyan, then again for us 2.2L at Goulburn. Won again for us at Queanbeyan after racing 3 wide no cover. Won Queanbeyan 900m 18 Feb trial by 0.8L +8.3. First up and up in grade but can make it 4 in a row.</t>
  </si>
  <si>
    <t>Settled 6th and finished strongly to win Kensington 850m 23 Sep trial by 1L -1.0. Last 600m +2.1 4th quickest. Drew the carpark on debut in the Gimcrack Stakes and flew home from 13th to finish 3rd with the clear best sectionals of the race. Won Canterbury 900m 3 Dec trial +3.9 last 400m. Unlucky 2nd first up at Wyong when should have won. Raced wide no covr when 3rd at Randwick then a good 2nd in the $3M Magic Millions 2yo.</t>
  </si>
  <si>
    <t>Led and won Mornington 600m 11 Sep trial, then led and looked good under no pressure when 2nd in Flemington 800m 26 Sep jumpout in solid time. Ran a close 3rd on debut in Listed grade then 4th at G3 level. Hit the line well for 2nd in the Blue Diamond Preview first up in very quick time. Then raced wide no cover when beaten 2L in the $2M Inglis Millennium.</t>
  </si>
  <si>
    <t>$9.50. Won Kembla Grange 800m 30 Jan trial by 0.7L +2.3. +13.5 last 600m and +14.6 last 400m. Quickest last 600m, 400m and 200m of 50 triallers on the day. Won impressively first up for us here, running +17 last 800m and the clear quickest sectionals of the day.</t>
  </si>
  <si>
    <t>Settled 2nd and strode past to win Lark Hill 930m 26 Aug trial by 2.2L under little pressure +2.3 quickest of 9 maiden trials on the day. Missed the start and never got clear running on debut. Won nicely for us second up at Northam and then won again for us at Bunbury. Trialled nicely for 2nd at Belmont 9 Dec over 1000m last 200m 6th quickest of 78 triallers on the day. Ran a close 3rd first up. Won nicely for us at Pinjarra. Has run two close 2nds in a row. Now gets W Pike back aboard in a positive rider change.</t>
  </si>
  <si>
    <t>8.14am</t>
  </si>
  <si>
    <t>Silk Sonic</t>
  </si>
  <si>
    <t>$2.90. On debut. Got back and wide and finished home strongly under little riding for 5th in Cranbourne 800m 26 Aug trial +3.2 quickest of 11 trials on the day around some handy types. Sat wide and won Cranbourne 17 Feb trial in good time. Looks quality.</t>
  </si>
  <si>
    <t>1 Mar 8.14am</t>
  </si>
  <si>
    <t xml:space="preserve">Led and won Cranbourne 1000m 26 Aug trial by a nose under no pressure +7.8 beating a Sat Metro placegetter who was hard ridden. Ran 2nd beaten a nose in Bendigo 1000m maiden last prep in quick time. Won nicely for us first up at Mornington in quicker time than the BM64 and BM70 on the day. Then led all the way for us again at Moonee Valley by 4.3L +4.9 running very quick sectionals for the day. Here to make it 3 in a row for us. Has looked very high quality from her first trial.
</t>
  </si>
  <si>
    <t>Smart Energy</t>
  </si>
  <si>
    <t xml:space="preserve">Won Belmont 1000m 17 Feb trial by 0.5L +6.9 2nd quickest of 18 trials on the day. Last 600m +5.6 last 200m +4.2 both the quickest of 117 triallers on the day.
</t>
  </si>
  <si>
    <t>Sat in the trail and finished solidly under little pressure 2nd beaten 1.7L +1.7 in Warwick Farm 12 Aug 790m trial. Then won 27 Aug Warwick Farm trial by a neck +4.5 quickest of 10 trials on the day. Did enough to win for us first up at Wyong, and then won again for us next start. Well up in grade but is promising. Ran 3rd last start beaten 2L in the G2 Roman Consul. Won Randwick 1050m 24 Feb trial by 2.5L +5.8 last 600m the 4th quickest of 131 triallers on the day.</t>
  </si>
  <si>
    <t>Sat outside Shangri La Express in Rosehill 900m 5 Feb trial and ran 2nd beaten a head trialling just as well +1.5 last 600 +5.1 the 3rd quickest of 116 triallers on the day. Strongly backed on debut in strong race but overraced and failed. Was a solid 3rd in Randwick 740m 19 Jul trial, then 2nd beaten 2.9L +1.9 in Randwick 1050m 5 Aug trial. Won nicely for us first up last prep. Then maybe found the 1300m behind a superstar too far. Ran 3rd beaten 0.8L at G2 level behind Reserve Bank down the Flemington straight. Won Kensington 850m 13 Feb trial by a neck +3.8 beating G1 winner Stefi Magnetica. Ran a close 3rd first up. Fitter here.</t>
  </si>
  <si>
    <t>Settled 5th and finished strongly for 2nd beaten a neck in Kensington 850m 23 Sep trial +0.3. Last 600m +3.3 2nd quickest. Won the Gimcrack Stakes for us on debut. Won latest Kembla Grange 818m Feb 10 trial by 7.8L +10.7 in clear quickest of 10 trials on the day beating a handy type under little pressure. Too bad to be true first up. Tongue Tie on and Lugging Bit off.</t>
  </si>
  <si>
    <t>$17 fixed. Settled 8th and finished strongly under no pressure for 4th beaten 1.9L in Kensington 850m 23 Sep trial -7.0. Last 200m +0.7 6th quickest. Hampered at multiple stages when 4th in the G3 Gimcrack on debut. Won Warwick Farm 795m 29 Oct trial by 3.1L +2.1 last 600m. Forget last start.</t>
  </si>
  <si>
    <t>Won Flemington 800m 18 Oct jumpout in good time of 48.27. Won on debut for us at Flemington at $21. Then 4th on a wet track. Won Geelong 1000m 29 Jan trial by 0.5L +5.1 quickest of 10 trials on the day. Hit the line well for 4th first up in the Prelude. Blinkers on first time and ran home strongly for 3rd in the G1 Blue Diamond Stakes.</t>
  </si>
  <si>
    <t>Ran 2nd beaten 3L by multiple winner in Mount Gambier 900m 22 Dec trial -1.1 last 600m +1.3 last 400m -1.3 last 200m -1.8. No luck on debut when slow away then held up multiple times in the straight before running 4th behind our winner Streetcar Fury. Got back second up and ran home strongly for 3rd. 2nd horse won 2 in a row at Metro level.</t>
  </si>
  <si>
    <t>8 Mar 10.03am</t>
  </si>
  <si>
    <t>Wasn't pushed when 2nd in Canterbury 905m 9 Jan trial. Trial winner won first up. +3.1 2nd quickest of 9 trials on the day, +2.6 last 600m. Settled last on debut over 1100m and ran home strongly for 3rd beaten 1.2L. Stepped up to 1400m second up and ran a solid 3rd. Ready to win here.</t>
  </si>
  <si>
    <t xml:space="preserve">$23 win / $6 place. Sat outside leader and won Gold Coast 1000m 31 Dec trial by 3.8L +5.3 quickest of 13 trials on the day in nice style. Awfully ridden on debut when a total forgive run caught very wide no cover throughout. Then led all the way over this track/distance for us second up. Third up sat 4 wide no cover and finished strongly for 2nd behind the race favourite Farcited. 
</t>
  </si>
  <si>
    <t>13 Mar 8.43am</t>
  </si>
  <si>
    <t xml:space="preserve"> Mission Gold</t>
  </si>
  <si>
    <t>$11 win / $3.50 place. Dropped back to last of 10 from outside gate in Warwick Farm 786m 12 Aug trial. Hit the line well for 6th beaten 1.8L +2.8 last 200m the 4th quickest of 135 triallers on the day. Ran home strongly for 2nd over 1000m on debut (+7.4 last 400m 7th quickest of 52 runners on the day). Steps up to 1200m here.</t>
  </si>
  <si>
    <t xml:space="preserve"> Muswellbrook</t>
  </si>
  <si>
    <t>Davika</t>
  </si>
  <si>
    <t xml:space="preserve">Settled 6th and finished strongly to win Rosehill 900m +3.5 last 600m +5.9 the 6th quickest of 139 triallers beating our metro debut winner and G3 placegetter Hallett. Then 2nd in Rosehill 1030m 6 Aug trial after leading +5.1. Won Scone 900m 22 Jan trial under no pressure. Total forgive on debut when the rider found every backside in the straight. Solid 3rd at Nowra over 1100m. Steps up to 1280m here.
</t>
  </si>
  <si>
    <t>Raced wide no cover in both trials when won Randwick 742m trial 22 Oct and 2nd Kensington 850m trial Nov 1. Ran a close 3rd on debut in the $1m Golden Gift. Was a solid 3rd first up in the Listed Lonhro Plate hitting the line strongly. Was solid in the G1 Blue Diamond last start.</t>
  </si>
  <si>
    <t>Settled 6th and finished strongly to win Kensington 850m 23 Sep trial by 1L -1.0. Last 600m +2.1 4th quickest. Drew the carpark on debut in the Gimcrack Stakes and flew home from 13th to finish 3rd with the clear best sectionals of the race. Won Canterbury 900m 3 Dec trial +3.9 last 400m. Unlucky 2nd first up at Wyong when should have won. Raced wide no covr when 3rd at Randwick then a good 2nd in the $3M Magic Millions 2yo. Plain last start. Last chance.</t>
  </si>
  <si>
    <t>Finished well for 2nd beaten a nose in Flemington 800m 9 Aug jumpout in quick time 48.06. Won maiden impressively for us on debut at Mornington. Then was a big run at Sandown when forced to race wide no cover but finished home strongly for 4th beaten 0.9L. Won again for us at Bendigo with excellent late sectionals. Then 3rd at G3 level at Moonee Valley. First up got a long way back and finished home strongly only 1.1L from the winner. Won nicely for us second up. Can repeat again for us here.</t>
  </si>
  <si>
    <t>Ran 2nd beaten a nose by Giga Kick in Canterbury 901m 24 Sep trial +8.4 last 600m 4th quickest of 132 triallers. Then 3rd in Randwick 1050m 8 Oct trial +7.4 last 400m the quickest of 115 triallers on the day. Won easily for us first up at Warwick Farm, then won again for us at Flemington, before making it 3 in a row for us at Kembla Grange. Won receive Warwick Farm 792m 3 Mar trial under little pressure. Up in grade but can make it 4 in a row for us here.</t>
  </si>
  <si>
    <t>Sixinch Heels</t>
  </si>
  <si>
    <t>Got back and flew home for 2nd in Rosehill 900m 25 Jan trial +5.9 the 2nd quickest of 127 runners on the day. Impressive for a 2yo. Got too far back on debut at Canterbury but ran good late sectionals for 3rd. 5th then 3rd at G2 level as a 2yo. Won first up off a long break at Rosehill. Can repeat here.</t>
  </si>
  <si>
    <t>Led and won Belmont 1000m 17 Feb trial 3.8L +6.4. 2nd horse won maiden on debut. Last 600m +5.4, 3rd quickest of 117 trialllers on the day. Won first up at Pinjarra by 4L at unbackable odds. Set to repeat here.</t>
  </si>
  <si>
    <t>Settled last but ran home strongly to win Oakbank 1050m 3 Jan trial by a head +2.9 last 600m +4.5 4th quickest of 58 triallers on the day. Beaten 3L on debut at C1 level over 1100m. Ran 2nd beaten a head at Horsham. Bolted in to win at Edenhop by 4.5L last start. Talented and the one to beat.</t>
  </si>
  <si>
    <t>Wasn't pushed when 2nd in Canterbury 905m 9 Jan trial. Trial winner won first up. +3.1 2nd quickest of 9 trials on the day, +2.6 last 600m. Settled last on debut over 1100m and ran home strongly for 3rd beaten 1.2L. Stepped up to 1400m second up and ran a solid 3rd. Won for us last start at Canberra. Can repeat here.</t>
  </si>
  <si>
    <t>Led and won Oakbank 1050m 24 Dec trial by 3.5L +4 last 600m +1.6 last 400m +4.4 last 200m +0.7. Won dominantly for us on debut by 3.6L on New Year's Day. Won Murray Bridge 800m trial by 1.2L in 2nd quickest time of the day under little pressure.</t>
  </si>
  <si>
    <t>Won Flemington 800m 18 Oct jumpout in good time of 48.27. Won on debut for us at Flemington at $21. Then 4th on a wet track. Won Geelong 1000m 29 Jan trial by 0.5L +5.1 quickest of 10 trials on the day. Hit the line well for 4th first up in the Prelude. Blinkers on first time and ran home strongly for 3rd in the G1 Blue Diamond Stakes. Raced wide and hit the line well for 4th in the Todman last start.</t>
  </si>
  <si>
    <t>Sat last and finished strongly for 2nd in Kensington 850m 9 Dec trial to Pallaton (who won on debut at Randwick by 2.8L). +2.8 last 400m 9th quickest of 118 triallers on the day. Overraced on debut when 4th. Then won for us strongly at Sunshine Coast. Flew home with the best closing sectionals of the race only beaten 4L in the $3M Magic Millions. Was an unlucky 3rd beaten a neck in the Skyline and Skyhook then franked the form winning by 3L last start.</t>
  </si>
  <si>
    <t>Led and won Newcastle 940m 22 Oct trial by 5L +6.6 quickest of 17 trials on the day. Won for us by 3.6L on debut at Newcastle, then won by 7.3L at Hawkesbury. Won again for us at Rosehill by 1.1L. Then won the $3M Magic Millions Sunlight by 2.6L for us beating Lady Of Camelot in quick time +5.5. Has won 4 from 4 since we first identified this colt and can win again here first up in G1 company.</t>
  </si>
  <si>
    <t>Nielsen Park</t>
  </si>
  <si>
    <t>Spice Prawn</t>
  </si>
  <si>
    <t>Facilitate</t>
  </si>
  <si>
    <t>On debut. Settled 7th in Randwick 740m 24 Feb trial but finished strongly for 3rd beaten 1L. Last 200m +4 the quickest of 131 triallers on the day.</t>
  </si>
  <si>
    <t xml:space="preserve">Settled 7th in Rosehill 900m 18 Feb trial but finished strongly for 4th beaten 2L. Last 200m +2.8 the 8th quickest of 124 triallers on the day. Finished alongside a horse who is a G3 winner and G2 placegetter. Hit the line well on debut as favourite for 4th. Step up to 1100m suits. </t>
  </si>
  <si>
    <t>Settled 7th in Rosehill 900m 18 Feb trial but finished strongly for 4th beaten 2L. Last 200m +2.8 the 8th quickest of 124 triallers on the day. Finished alongside a horse who is a G3 winner and G2 placegetter. Hit the line well on debut as favourite for 4th. Step up to 1100m suits. </t>
  </si>
  <si>
    <t>Won Flemington 7 Feb 800m jumpout in 47.23 quickest of the day. Ran 2nd in a strong 2yo race at Moonee Valley on debut.</t>
  </si>
  <si>
    <t>Dropped back to last of 10 from outside gate in Warwick Farm 786m 12 Aug trial. Hit the line well for 6th beaten 1.8L +2.8 last 200m the 4th quickest of 135 triallers on the day. Ran home strongly for 2nd over 1000m on debut (+7.4 last 400m 7th quickest of 52 runners on the day). Then ran a solid 2nd at his 2nd start.</t>
  </si>
  <si>
    <t>Ran 2nd beaten 3L by multiple winner in Mount Gambier 900m 22 Dec trial -1.1 last 600m +1.3 last 400m -1.3 last 200m -1.8. No luck on debut when slow away then held up multiple times in the straight before running 4th behind our winner Streetcar Fury. Got back second up and ran home strongly for 3rd. 2nd horse won 2 in a row at Metro level. First up ran 2nd to a subsequent Saturday Metro winner in quick time. Should be hard to beat.</t>
  </si>
  <si>
    <t xml:space="preserve">Ran 2nd beaten a head in Caulfield 800m 3 Oct trial under no pressure, beaten by Bacash who ran 2nd to our $21 winner Tycoon Star in the G3 Maribyrnong Plate at Flemington. Was backed on debut at Caulfield and never got fully clear running in inferior going. Was backed second up in a strong maiden also when disappointed. </t>
  </si>
  <si>
    <t>Ran 2nd beaten a nose by Giga Kick in Canterbury 901m 24 Sep trial +8.4 last 600m 4th quickest of 132 triallers. Then 3rd in Randwick 1050m 8 Oct trial +7.4 last 400m the quickest of 115 triallers on the day. Won easily for us first up at Warwick Farm, then won again for us at Flemington, before making it 3 in a row for us at Kembla Grange. Won recent Warwick Farm 792m 3 Mar trial under little pressure. Stepped up to G3 company first up and flew home only going down a neck running +8.7 last 800m the 2nd quickest of 106 runners on the day. The one to beat here.</t>
  </si>
  <si>
    <t>Led and won Belmont 1000m 17 Feb trial 3.8L +6.4. 2nd horse won maiden on debut. Last 600m +5.4, 3rd quickest of 117 trialllers on the day. Won first up at Pinjarra by 4L, then won for us by 2L at Ascot. Set to make it 3 in a row here.</t>
  </si>
  <si>
    <t>Sat last and finished strongly for 2nd in Kensington 850m 9 Dec trial to Pallaton (who won on debut at Randwick by 2.8L). +2.8 last 400m 9th quickest of 118 triallers on the day. Overraced on debut when 4th. Then won for us strongly at Sunshine Coast. Flew home with the best closing sectionals of the race only beaten 4L in the $3M Magic Millions. Was an unlucky 3rd beaten a neck in the Skyline and Skyhook then franked the form winning by 3L last start. Too bad to be true in the G1 Golden Slipper. Can bounce back here with James Mcdonald back aboard.</t>
  </si>
  <si>
    <t>Settled 8th and finished strongly under no pressure for 4th beaten 1.9L in Kensington 850m 23 Sep trial -7.0. Last 200m +0.7 6th quickest. Hampered at multiple stages when 4th in the G3 Gimcrack on debut. Won Warwick Farm 795m 29 Oct trial by 3.1L +2.1 last 600m. Forget Golden Gift run. Ran 4th in a strong Reisling Stakes where the first two home won and ran 3rd in the Golden Slipper.</t>
  </si>
  <si>
    <t>Won Belmont 1000m 17 Feb trial by 0.5L +6.9 2nd quickest of 18 trials on the day. Last 600m +5.6 last 200m +4.2 both the quickest of 117 triallers on the day. Raced wide no cover when 3rd at Pinjarra first up, then won second up by 3.1L in +4.3 at Pinjarra over 1500m. Hard to beat again here.</t>
  </si>
  <si>
    <t>2 Apr 7.15pm</t>
  </si>
  <si>
    <t xml:space="preserve">Got back to last and flew home for 4th beaten 2.5L in Caulfield 800m 3 Oct trial, running the quickest last 400m and 200m sectionals of the 2yos on the day. Had no luck on debut at Caulfield when yanked back from a wide gate, stuck on the fence in the worst going and never got clear running in the straight. Ran 2nd at Bendigo beating a subsequent metro winner. Led all the way to win Caulfield 800m 30 March trial by 0.7L under little pressure in quickest time of the 3 2yo trials on the day. The one to beat here.
</t>
  </si>
  <si>
    <t xml:space="preserve">Rapid Cheval </t>
  </si>
  <si>
    <t>Won Flemington 7 Feb 800m jumpout in 47.23 quickest of the day. Ran 2nd in a strong 2yo race at Moonee Valley on debut. Then raced wide no cover at Sandown Hillside and ran 2nd beaten a nose. Blinkers on here.</t>
  </si>
  <si>
    <t>Settled 4th and finished well around them to win Beaudesert 1050m 26 Aug trial by a neck +2.1 last 600m +7.2 the quickest of 84 triallers on the day. Solid debut when back then wide and 4th beaten 2.4L. Finished strongly to win by 1L for us next start at Eagle Farm. Didn't look like it handled the wet track at Caulfield then 5th in the G2 Wakeful. Flew home first up for 2nd beaten a nose, then no luck when held up when 6th in the G2 Alister Clark.</t>
  </si>
  <si>
    <t>Won Rosehill 900m 14 Nov trial by 0.5L beating Dark Gleam who won first up by 1.3L. Then won Canterbury 898m 3 Dec trial by 1L +3.3 quickest of 5 trials on the day. Was impressive winning for us first up last prep at Hawkesbury after racing wide no cover throughout in quick time. Has talent. Resumes here.</t>
  </si>
  <si>
    <t>Had two 900m Corowa &amp; Echuca trials this prep and won both comfortably +4.3 and +7.7 running the quickest last 600m +7.8 and +10.9, 400m and 200m sectionals of the day. Flew home for an unlucky close 2nd at $18 for us first up, then again flew home second up for an unlucky 3rd at $18 beaten 0.8L when held up. 3rd again at Rosehill at $16 when got back in a leader dominated race. Settled last and finished strongly for 2nd at Caulfield in Listed grade. Had no luck when 6th beaten 3L at G2 level at Moonee Valley then ran 3rd in the $3M Big Dance. No luck in The Gong last start when raced wide no cover and still finished home strongly for 2nd. Ran 5th in the G1 Newmarket Handicap first up. Well placed here.</t>
  </si>
  <si>
    <t>Sheza Alibi</t>
  </si>
  <si>
    <t>Pretty Slick</t>
  </si>
  <si>
    <t>Hey Daisy</t>
  </si>
  <si>
    <t>On debut. Won Rockhampton 1000m 31 March trial by 1.6L +2.1 last 200m +2.9 the quickest of 24 triallers on the day.</t>
  </si>
  <si>
    <t>On debut. Won Rockhampton 1000m 31 March trial by 2.1L +7.5 last 600m +8.5 the quickest of 24 triallers on the day.</t>
  </si>
  <si>
    <t xml:space="preserve">Ran 2nd beaten 0.5L in Rockhampton 16 Aug 900m trial when held under no pressure. +1.3 second quickest of 4 trials on the day. Won nicely for us on debut at Mackay over 1100m. </t>
  </si>
  <si>
    <t>On debut. Led and won Beaudesert 1050m 29 July trial by 0.8L +3.5. Then won Beaudesert 1050m 20 March trial by 5.6L +9.5 clear quickest of 9 trials on the day.</t>
  </si>
  <si>
    <t>Settled 8th and finished strongly under no pressure for 4th beaten 1.9L in Kensington 850m 23 Sep trial -7.0. Last 200m +0.7 6th quickest. Hampered at multiple stages when 4th in the G3 Gimcrack on debut. Won Warwick Farm 795m 29 Oct trial by 3.1L +2.1 last 600m. Forget Golden Gift run. Ran 4th in a strong Reisling Stakes where the first two home won and ran 3rd in the Golden Slipper. Was a solid 3rd in the Baillieu last start.</t>
  </si>
  <si>
    <t>Cashbook</t>
  </si>
  <si>
    <t>My Inspiration</t>
  </si>
  <si>
    <t>Miss Leeway</t>
  </si>
  <si>
    <t>Leila Belle</t>
  </si>
  <si>
    <t>On debut. Won Canberra 900m 26 March trial by 3.9L +3.5.</t>
  </si>
  <si>
    <t>On debut. Won Wagga 1000m 10 March trial by 6.4L in 8L quicker time than the other 2yo trial on the day.</t>
  </si>
  <si>
    <t xml:space="preserve">On debut. Ran 4th in Canberra 900m 26 March trial beaten 5.2L but raced wide no cover and wasn't pushed in the straight.  </t>
  </si>
  <si>
    <t xml:space="preserve">Led and won Canberra 900m 11 Oct trial beating 3 separate subsequent winners of 8 races in total. Went quick in front on debut and faded. Can win here. </t>
  </si>
  <si>
    <t>12.06am</t>
  </si>
  <si>
    <t>Hayek</t>
  </si>
  <si>
    <t>Oui Oui Oui</t>
  </si>
  <si>
    <t xml:space="preserve">On debut. Had 4 career trials and been impressive in all of them. Won Kensington 850m Nov 1 trial by 1L beating multiple black type placed Extractor. Won Warwick Farm 818m 8 Nov trial by 13.5L +9.5 2nd quickest of 17 trials on the day. Won Hawkesbury 800m 25 Mar trial by 4.5L +6.3 2nd quickest of 16 trials on the day under little pressure.
 </t>
  </si>
  <si>
    <t xml:space="preserve">Ran 4th on debut after racing wide no cover. Spelled then won Hawkesbury 1000m 25 Mar trial +5.6 3rd quickest of 17 trials on the day.
</t>
  </si>
  <si>
    <t>Hidden Motive</t>
  </si>
  <si>
    <t>Ran 4th on debut in the G3 Breeders Stakes. Won Newcastle 820m Apr 2 trial by 2.8L +4.9 2nd quickest of 12 trials on the day under no pressure.</t>
  </si>
  <si>
    <t>Won Rosehill 900m 14 Nov trial by 0.5L beating Dark Gleam who won first up by 1.3L. Then won Canterbury 898m 3 Dec trial by 1L +3.3 quickest of 5 trials on the day. Was impressive winning for us first up last prep at Hawkesbury after racing wide no cover throughout in quick time. Has talent. Resumed at Hawkesbury and never really got clear running. Gets chance here.</t>
  </si>
  <si>
    <t xml:space="preserve">Settled back and hit the line well under no pressure for 2nd beaten a long neck in Randwick 19 August +0.6 trial +6.2 last 400m the quickest of 103 triallers on the day. Last prep won impressively for us both first up and second up at Canterbury over 1250m, then again for us at Doomben over 1350m. Trialled nicely at Kenisngton over 850m 9 Dec when 3rd beaten 1.7L last 400m +3.7 the 5th quickest of 118 triallers on the day under no pressure. Went to make it 4 in a row for us at Eagle Farm but raced wide, was checked in running and raced in restricted room. Then wide no cover in the Magic Millions F&amp;M. Won Rosehill 1030m 11 Apr trial running the 4th quickest last 200m of 117 triallers on the day. Can certainly bounce back here. </t>
  </si>
  <si>
    <t>Shamouti</t>
  </si>
  <si>
    <t>Volatile</t>
  </si>
  <si>
    <t>Lordgivemestrength</t>
  </si>
  <si>
    <t>Aurora Queen</t>
  </si>
  <si>
    <t>Came from last and won Deagon 1200m 18 Mar trial under little pressure beating The Terminator who is 6/4 favourite here.</t>
  </si>
  <si>
    <t>First start for new trainer. Ran 3rd beaten 0.9L in Caulfield 800m 10 Apr trial +3.6 last 400m. 2nd horse won maiden on debut.</t>
  </si>
  <si>
    <t>Ran 2nd in Albany 1000m 4 April trial beaten 1.2L by a sat metro performer on a wet track. Has failed on dry tracks in 3 career starts. Can surprise here at big odds.</t>
  </si>
  <si>
    <t>Ran 2nd beaten 0.6L in Pinjarra 1000m 10 Mar trial +1.7 alongside a subsequent winner, then won Bunbury Synthetic 24 Mar trial +4.5 quickest of 9 trials on the day. Failed in both career starts but damper track could produce a form turnaround here at big odds.</t>
  </si>
  <si>
    <t xml:space="preserve">$3.30. Ran 2nd beaten a nose by Giga Kick in Canterbury 901m 24 Sep trial +8.4 last 600m 4th quickest of 132 triallers. Then 3rd in Randwick 1050m 8 Oct trial +7.4 last 400m the quickest of 115 triallers on the day. Won easily for us first up at Warwick Farm, then won again for us at Flemington, before making it 3 in a row for us at Kembla Grange. Won recent Warwick Farm 792m 3 Mar trial under little pressure. Stepped up to G3 company first up and flew home only going down a neck running +8.7 last 800m the 2nd quickest of 106 runners on the day. Not on best behaviour in the yard and ran accordingly at Flemington. Should bounce back here with J Mac aboard.
</t>
  </si>
  <si>
    <t xml:space="preserve">Won Rockhampton 1000m 31 March trial by 1.6L +2.1 last 200m +2.9 the quickest of 24 triallers on the day. Ran 2nd to a handy older horse on debut in quick time. </t>
  </si>
  <si>
    <t>Ran 4th on debut in the G3 Breeders Stakes. Won Newcastle 820m Apr 2 trial by 2.8L +4.9 2nd quickest of 12 trials on the day under no pressure. Led and ran a close 2nd at Warwick Farm first up.</t>
  </si>
  <si>
    <t>Won Kensington 850m Nov 1 trial by 1L beating multiple black type placed Extractor. Won Warwick Farm 818m 8 Nov trial by 13.5L +9.5 2nd quickest of 17 trials on the day. Won Hawkesbury 800m 25 Mar trial by 4.5L +6.3 2nd quickest of 16 trials on the day under little pressure. Led and faded for 4th on debut at Kembla Grange. Fitter here.</t>
  </si>
  <si>
    <t>Had two 900m Corowa &amp; Echuca trials this prep and won both comfortably +4.3 and +7.7 running the quickest last 600m +7.8 and +10.9, 400m and 200m sectionals of the day. Flew home for an unlucky close 2nd at $18 for us first up, then again flew home second up for an unlucky 3rd at $18 beaten 0.8L when held up. 3rd again at Rosehill at $16 when got back in a leader dominated race. Settled last and finished strongly for 2nd at Caulfield in Listed grade. Had no luck when 6th beaten 3L at G2 level at Moonee Valley then ran 3rd in the $3M Big Dance. No luck in The Gong last start when raced wide no cover and still finished home strongly for 2nd. Ran 5th in the G1 Newmarket Handicap first up then 5th at Listed level last start. Drops sharply in grade here. We are +8 units backing this horse in his career to date.</t>
  </si>
  <si>
    <t>Finished well for 2nd beaten a nose in Flemington 800m 9 Aug jumpout in quick time 48.06. Won maiden impressively for us on debut at Mornington. Then was a big run at Sandown when forced to race wide no cover but finished home strongly for 4th beaten 0.9L. Won again for us at Bendigo with excellent late sectionals. Then 3rd at G3 level at Moonee Valley. First up got a long way back and finished home strongly only 1.1L from the winner. Won nicely for us second up and then again for us 3rd up. Only beaten 2L in the $500K Listed Moomba Plate last start. We have backed Winnasedge 7 times for 4 wins and +12u profit at 126% POT.</t>
  </si>
  <si>
    <t>Led and won Belmont 1000m 17 Feb trial 3.8L +6.4. 2nd horse won maiden on debut. Last 600m +5.4, 3rd quickest of 117 triallers on the day. Won first up at Pinjarra by 4L, then has won for us three times in a row by a combined 4.5L at Ascot. Set to make it 5 in a row here.</t>
  </si>
  <si>
    <t>Beat Talkanco by 2L in Lark Hill 400m 21 Oct trial, then won Belmont 400m 11 Nov trial by 6L +4. Led all the way and won comfortably for us on debut by 1.5L. Has run 2nd past two starts when we weren't on her. Huge run last start beaten a nose coming from last off the wide gate. The one to beat here from the better gate with W Pike aboard.</t>
  </si>
  <si>
    <t xml:space="preserve">Settled back and rattled home for 2nd beaten a long neck in Randwick Aug 2 trial +4.1 last 600m +6.4. Quickest last 600m, 400m &amp; 200m of the day. Won maiden by 2.5L at Newcastle +6.5, then won for us at Kembla Grange. Won Hawkesbury 800m 24 Jan trial by 1.8L +4.6 last 600m 3rd quickest of 97 triallers on the day under little pressure. Slow away and held up first up when an unlucky 2nd, then won for us at Warwick Farm next start in very impressive and dominant fashion. Got too far back but charged home for 3rd at Kensington. Got back and finished home strongly to win Rosehill 900m 6 Nov trial by 1L +8.6 last 600m the quickest of 100 triallers on the day. Quickest last 400m and 200m as well. We have followed this horse since the start of its career and his last three placings at G1 level have been top class. Can win this. </t>
  </si>
  <si>
    <t>26 Apr 8.14pm</t>
  </si>
  <si>
    <t>Got back to last and flew home for 4th beaten 2.5L in Caulfield 800m 3 Oct trial, running the quickest last 400m and 200m sectionals of the 2yos on the day. Had no luck on debut at Caulfield when yanked back from a wide gate, stuck on the fence in the worst going and never got clear running in the straight. Ran 2nd at Bendigo beating a subsequent metro winner. Led all the way to win Caulfield 800m 30 March trial by 0.7L under little pressure in quickest time of the 3 2yo trials on the day. Won for us first up at Cranbourne and can certainly repeat again here.</t>
  </si>
  <si>
    <t>Star Supreme</t>
  </si>
  <si>
    <t>Led and won Belmont 1000m 5 Aug trial by 5L +4.3 quickest of 10 trials on the day. Ran 2nd last start in a maiden on 3 Feb beaten 1.3L run in quick time +4. 3rd horse has won 3 in a row since.</t>
  </si>
  <si>
    <t>1 May 9.45am</t>
  </si>
  <si>
    <t>$4.20 fixed. Won Doomben 840m 19 Nov trial by a head then finished strongly for 2nd beaten 0.6L in Gold Coast 1000m 5 Dec trial +1.4 the 7th quickest last 400m of 120 triallers on the day. Raced wide and flew home for 2nd to our winner Vein Girl at Gold Coast in Magic Millions debut. Then 2nd to our handy winner Quietly Arrogant at Sunshine Coast. Won Gold Coast 1000m 22 Apr trial by a nose +3.2 last 400m the 5th quickest of 133 triallers on the day.</t>
  </si>
  <si>
    <t>8 May 10.30am</t>
  </si>
  <si>
    <t>Oughton</t>
  </si>
  <si>
    <t>$26 win / $6 place. Won Gold Coast 850m 22 Apr trial by 7.1L beating black type winner Yellow Brick +13 under no pressure. Quickest of 20 trials on the day and quickest last 600m of 133 triallers on the day. Flying.</t>
  </si>
  <si>
    <t>$19 win / $5 place. Settled 4th and hit the line strongly for 3rd beaten 0.9L under no pressure +5.5 last 600m 6th quickest of 100 triallers on the day. First start for new trainer first up last prep and won impressively for us by 3L in quick time. Got too far back in a slowly run race second up but flew home for 4th +8.7 last 600m. Won at Doomben for us, finished well for 2nd at Sunshine Coast, then won impressively for us at Sunshine Coast at big odds. Won Sunshine Coast 1000m 29 April by 0.5L +5.8 last 600m +5.9 quickest of 114 triallers on the day.</t>
  </si>
  <si>
    <t>9 May 9.04am</t>
  </si>
  <si>
    <t>$18 win/$4.60 place. Won Rosehill 900m 14 Nov trial by 0.5L beating Dark Gleam who won first up by 1.3L. Then won Canterbury 898m 3 Dec trial by 1L +3.3 quickest of 5 trials on the day. Was impressive winning for us first up last prep at Hawkesbury after racing wide no cover throughout in quick time. Has talent. Resumed at Hawkesbury and never really got clear running. Stuck on the fence in inferior going last start when 3rd.</t>
  </si>
  <si>
    <t>$81 win / $18 place. Won Gold Coast 1000m 28 Dec trial by a neck after being held up much of the straight +13.4 very quick time, clear quickest of 3 2yo trials. Ran 2nd behind our winner Lead Me On in the $500K The Debut. Didn't come up next prep, then won the $250K Magic Millions Maiden first up last prep this track. Can surprise here at big odds.</t>
  </si>
  <si>
    <t>$6.50. Finished well for 2nd beaten a nose in Flemington 800m 9 Aug jumpout in quick time 48.06. Won maiden impressively for us on debut at Mornington. Then was a big run at Sandown when forced to race wide no cover but finished home strongly for 4th beaten 0.9L. Won again for us at Bendigo with excellent late sectionals. Then 3rd at G3 level at Moonee Valley. First up got a long way back and finished home strongly only 1.1L from the winner. Won nicely for us second up and then again for us 3rd up. Only beaten 2L in the $500K Listed Moomba Plate, then 3rd in the G2 Euclase Classic. Back to BM84 grade here and has won 2 from 2 at Caulfield for us. We have backed Winnasedge 8 times for 4 wins and +11u profit at 105% POT.</t>
  </si>
  <si>
    <t>Micro Mikki</t>
  </si>
  <si>
    <t>Transferred to new trainer before first up win. Won Dubbo 860m Apr 12 trial by 6L +6.9. Won first up at Narromine on a bog heavy track running quick time. The one to beat again here on a drier track.</t>
  </si>
  <si>
    <t>Ran 4th on debut in the G3 Breeders Stakes. Won Newcastle 820m Apr 2 trial by 2.8L +4.9 2nd quickest of 12 trials on the day under no pressure. Led and ran a close 2nd at Warwick Farm first up at midweek level, then 3rd at Sat Metro level last start when favourite. Hard to beat here back to the provincials.</t>
  </si>
  <si>
    <t>Won Canberra 900m 26 March trial by 3.9L +3.5. Heavily backed into $2.35 favourite on debut at Wagga but suffered an awful ride stuck 4 wide no cover throughout. Can bounce back here.</t>
  </si>
  <si>
    <t>Earn To Burn</t>
  </si>
  <si>
    <t>Won Warwick Farm 792m 15 Oct trial by 2.6L +4.4 last 600m +4.2 quick for the day. Led and ran 2nd to Within The Law on debut in the $500K Inglis Banner. The one to beat here.</t>
  </si>
  <si>
    <t>$13 win / $3.80 place. Won Doomben 840m 19 Nov trial by a head then finished strongly for 2nd beaten 0.6L in Gold Coast 1000m 5 Dec trial +1.4 the 7th quickest last 400m of 120 triallers on the day. Raced wide and flew home for 2nd to our winner Vein Girl at Gold Coast in Magic Millions debut. Then 2nd to our handy winner Quietly Arrogant at Sunshine Coast. Won Gold Coast 1000m 22 Apr trial by a nose +3.2 last 400m the 5th quickest of 133 triallers on the day.</t>
  </si>
  <si>
    <t>$91 win / $18 place. Was solid in first 2 career starts when 4th and 3rd but was green. Looks to have improved with 7.4L Gold Coast 850m 22 Apr trial win +4 2nd quickest of 20 trials on the day. Won Beaudesert 8 May trial by 7L +7 2nd quickest of 25 trials on the day.\</t>
  </si>
  <si>
    <t>Ran 2nd beaten a nose by Giga Kick in Canterbury 901m 24 Sep trial +8.4 last 600m 4th quickest of 132 triallers. Then 3rd in Randwick 1050m 8 Oct trial +7.4 last 400m the quickest of 115 triallers on the day. Won easily for us first up at Warwick Farm, then won again for us at Flemington, before making it 3 in a row for us at Kembla Grange. Won recent Warwick Farm 792m 3 Mar trial under little pressure. Stepped up to G3 company first up and flew home only going down a neck running +8.7 last 800m the 2nd quickest of 106 runners on the day. Not on best behaviour in the yard and ran accordingly at Flemington. Came from last and won comfortably for us at Canterbury.</t>
  </si>
  <si>
    <t>Settled back and hit the line well under no pressure for 2nd beaten a long neck in Randwick 19 August +0.6 trial +6.2 last 400m the quickest of 103 triallers on the day. Last prep won impressively for us both first up and second up at Canterbury over 1250m, then again for us at Doomben over 1350m. Trialled nicely at Kenisngton over 850m 9 Dec when 3rd beaten 1.7L last 400m +3.7 the 5th quickest of 118 triallers on the day under no pressure. Went to make it 4 in a row for us at Eagle Farm but raced wide, was checked in running and raced in restricted room. Then wide no cover in the Magic Millions F&amp;M. Won Rosehill 1030m 11 Apr trial running the 4th quickest last 200m of 117 triallers on the day. Slow out, held up then stuck on the fence in the worst going first up. Can bounce back here.</t>
  </si>
  <si>
    <t>22 May 8.39pm</t>
  </si>
  <si>
    <t>$17 win / $3.80 place. Got back to last and flew home for 4th beaten 2.5L in Caulfield 800m 3 Oct trial, running the quickest last 400m and 200m sectionals of the 2yos on the day. Had no luck on debut at Caulfield when yanked back from a wide gate, stuck on the fence in the worst going and never got clear running in the straight. Ran 2nd at Bendigo beating a subsequent metro winner. Led all the way to win Caulfield 800m 30 March trial by 0.7L under little pressure in quickest time of the 3 2yo trials on the day. Won for us first up at Cranbourne and then won again for us at big odds at Warrnambool. Can win 3 in a row for us here again at big odds.</t>
  </si>
  <si>
    <t>Led and won Canterbury 902m 1 August trial by 7.8L +5.9 beating a handy field. Won 4 in a row for us when we last backed him. Won Rosehill 1030m 9 May trial by 8.3L +9.4 clear quickest of 14 trials on the day.</t>
  </si>
  <si>
    <t>Transferred to new trainer before first up win. Won Dubbo 860m Apr 12 trial by 6L +6.9. Won first up at Narromine on a bog heavy track running quick time. Bolted in to win comfortably for us again at Wellington +5.2. The one to beat again here.</t>
  </si>
  <si>
    <t xml:space="preserve">Won Rosehill 900m 14 Nov trial by 0.5L beating Dark Gleam who won first up by 1.3L. Then won Canterbury 898m 3 Dec trial by 1L +3.3 quickest of 5 trials on the day. Was impressive winning for us first up last prep at Hawkesbury after racing wide no cover throughout in quick time. Has talent. Resumed at Hawkesbury and never really got clear running. Stuck on the fence in inferior going when 3rd. Then won for us at Kembla at $18.
</t>
  </si>
  <si>
    <t>Sat outside leader and stuck on under little pressure for 2nd beaten 0.5L in Hamilton 6 Aug 1000m trial +8.8, clear quickest of 4 trials on the day. Trial winner ran 2nd in metro maiden on debut. Mixed form last prep but best runs were on wet tracks, and all 3 Hamilton runs ran 3rd or 4th. Won Terang 800m 14 Apr trial beating two subsequent winners. Can surprise at odds.</t>
  </si>
  <si>
    <t>29 May 1.53pm</t>
  </si>
  <si>
    <t>$14. Settled 4th and hit the line strongly for 3rd beaten 0.9L under no pressure +5.5 last 600m 6th quickest of 100 triallers on the day. First start for new trainer first up last prep and won impressively for us by 3L in quick time. Got too far back in a slowly run race second up but flew home for 4th +8.7 last 600m. Won at Doomben for us, finished well for 2nd at Sunshine Coast, then won impressively for us at Sunshine Coast at big odds. Won Sunshine Coast 1000m 29 April by 0.5L +5.8 last 600m +5.9 quickest of 114 triallers on the day. Failed first up. Can bounce back here dropping in grade.</t>
  </si>
  <si>
    <t>$41 win / $9 place. Won Doomben 840m 19 Nov trial by a head then finished strongly for 2nd beaten 0.6L in Gold Coast 1000m 5 Dec trial +1.4 the 7th quickest last 400m of 120 triallers on the day. Raced wide and flew home for 2nd to our winner Vein Girl at Gold Coast in Magic Millions debut. Then 2nd to our handy winner Quietly Arrogant at Sunshine Coast. Won Gold Coast 1000m 22 Apr trial by a nose +3.2 last 400m the 5th quickest of 133 triallers on the day. Overraced on the wet last start. Can bounce back here.</t>
  </si>
  <si>
    <t xml:space="preserve">Led and won Beaudesert 1050m 29 July trial by 0.8L +3.5. Then won Beaudesert 1050m 20 March trial by 5.6L +9.5 clear quickest of 9 trials on the day. Won impressively for us on debut leading all the way to win by 2.1L +3.8. Led in quick time and faded for 4th at Gatton off a 42-day break. Can bounce back here.
</t>
  </si>
  <si>
    <t>Ran 4th on debut in the G3 Breeders Stakes. Won Newcastle 820m Apr 2 trial by 2.8L +4.9 2nd quickest of 12 trials on the day under no pressure. Led and ran a close 2nd at Warwick Farm first up at midweek level, then 3rd at Sat Metro level when favourite. Bolted in for us at Hawkesbury by 4.3L +5.6 last start.</t>
  </si>
  <si>
    <t>Finished well for 2nd beaten a nose in Flemington 800m 9 Aug jumpout in quick time 48.06. Won maiden impressively for us on debut at Mornington. Then was a big run at Sandown when forced to race wide no cover but finished home strongly for 4th beaten 0.9L. Won again for us at Bendigo with excellent late sectionals. Then 3rd at G3 level at Moonee Valley. First up got a long way back and finished home strongly only 1.1L from the winner. Won nicely for us second up and then again for us 3rd up. Only beaten 2L in the $500K Listed Moomba Plate, then 3rd in the G2 Euclase Classic, and 2nd beaten a nose at Caulfield. We have backed Winnasedge 9 times for 4 wins and +10u profit.</t>
  </si>
  <si>
    <t>$6. Won Rockhampton 1000m 31 March trial by 1.6L +2.1 last 200m +2.9 the quickest of 24 triallers on the day. Ran 2nd to a handy older horse on debut in quick time. Won easily for us next start by 2.8L +3.4.</t>
  </si>
  <si>
    <t>4 Jun 4.12pm</t>
  </si>
  <si>
    <t>$4.80 fixed. Ran 2nd beaten a nose by Giga Kick in Canterbury 901m 24 Sep trial +8.4 last 600m 4th quickest of 132 triallers. Then 3rd in Randwick 1050m 8 Oct trial +7.4 last 400m the quickest of 115 triallers on the day. Won easily for us first up at Warwick Farm, then won again for us at Flemington, before making it 3 in a row for us at Kembla Grange. Won recent Warwick Farm 792m 3 Mar trial under little pressure. Stepped up to G3 company first up and flew home only going down a neck running +8.7 last 800m the 2nd quickest of 106 runners on the day. Not on best behaviour in the yard and ran accordingly at Flemington. Came from last and won comfortably for us at Canterbury. Poor ride by Mcevoy last start in Listed grade but finished well for 5th beaten 3L. Has run 3 times for us with J Macdonald aboard for 3 wins and gets him back aboard here.</t>
  </si>
  <si>
    <t>$61 win / $13 place. Won Gold Coast 850m 22 Apr trial by 7.1L beating black type winner Yellow Brick +13 under no pressure. Quickest of 20 trials on the day and quickest last 600m of 133 triallers on the day. Flying. Raced wide first up and stuck on solidly. Can bounce back here at huge odds.</t>
  </si>
  <si>
    <t>10 Jun 10.20am</t>
  </si>
  <si>
    <t xml:space="preserve">Led and won Warwick Farm 802m 19 Nov trial by 3.4L +6.5. Last 600m +7.2 the 2nd quickest of 122 triallers on the day. Raced wide no cover and won for us on debut at Hawkesbury. Then sat outside the leader and won again for us at Wyong. Won Warwick Farm 26 May trial by 1L +1.8 last 200m +5.2 the 2nd quickest of 121 triallers on the day. Can make it 3 from 3 for us here. </t>
  </si>
  <si>
    <t xml:space="preserve">Won Rosehill 900m 14 Nov trial by 0.5L beating Dark Gleam who won first up by 1.3L. Then won Canterbury 898m 3 Dec trial by 1L +3.3 quickest of 5 trials on the day. Was impressive winning for us first up last prep at Hawkesbury after racing wide no cover throughout in quick time. Has talent. Resumed at Hawkesbury and never really got clear running. Stuck on the fence in inferior going when 3rd. Then won for us at Kembla at double figure odds.  4th on bog heavy track at Newcastle. Drier here.
</t>
  </si>
  <si>
    <t>O'invincible</t>
  </si>
  <si>
    <t>11 Jun 2.34pm</t>
  </si>
  <si>
    <t>$21 win / $5.50 place. Won Doomben 840m 19 Nov trial by a head then finished strongly for 2nd beaten 0.6L in Gold Coast 1000m 5 Dec trial +1.4 the 7th quickest last 400m of 120 triallers on the day. Raced wide and flew home for 2nd to our winner Vein Girl at Gold Coast in Magic Millions debut. Then 2nd to our handy winner Quietly Arrogant at Sunshine Coast. Won Gold Coast 1000m 22 Apr trial by a nose +3.2 last 400m the 5th quickest of 133 triallers on the day. Ran 2nd beaten a head by Cool Archie first up, then overraced on the wet second up, before an awful ride last start when finished very strongly after a tough run for 5th. Can win here.</t>
  </si>
  <si>
    <t>11 Jun3.23pm</t>
  </si>
  <si>
    <t xml:space="preserve">$41 win / $10 place. Was solid in first 2 career starts when 4th and 3rd but was green. Looks to have improved with 7.4L Gold Coast 850m 22 Apr trial win +4 2nd quickest of 20 trials on the day. Won Beaudesert 8 May trial by 7L +7 2nd quickest of 25 trials on the day. Flopped on the wet first up then won Toowoomba maiden by 2.3L +4.4. </t>
  </si>
  <si>
    <t>Sat last and finished strongly for 2nd in Kensington 850m 9 Dec trial to Pallaton (who won on debut at Randwick by 2.8L). +2.8 last 400m 9th quickest of 118 triallers on the day. Overraced on debut when 4th. Then won for us strongly at Sunshine Coast. Flew home with the best closing sectionals of the race only beaten 4L in the $3M Magic Millions. Was an unlucky 3rd beaten a neck in the Skyline and Skyhook then franked the form winning by 3L last start. Too bad to be true in the G1 Golden Slipper and Bailleu then spelled. Has been gelded, won Randwick 1045m 30 May trial by 3.2L untouched and James Mcdonald back aboard.</t>
  </si>
  <si>
    <t>$11. 2nd beaten a nose in 9 Oct Murtoa 900m trial +8.5 quickest of 10 trials on the day, then won Horsham 21 Oct jumpout comfortably again in the quickest time. Failed on debut in the G3 Maribyrnong Plate then won Sunshine Coast 1000m 30 May maiden by 5L +5.7. Very speedy.</t>
  </si>
  <si>
    <t>Transferred to new trainer before first up win. Won Dubbo 860m Apr 12 trial by 6L +6.9. Won first up at Narromine on a wet track running quick time. Bolted in to win comfortably for us again at Wellington +5.2. Ran 3rd on bog heavy last start. Suited back to the dry here.</t>
  </si>
  <si>
    <t>Unreal Expectation</t>
  </si>
  <si>
    <t xml:space="preserve">On debut. Won Hawkesbury 1000m 10 June trial by a nose +1.9 with 4.6L to 3rd. 3rd quickest of 11 triallers on the day. G3 winner Phearson won separate trial in +3.2. </t>
  </si>
  <si>
    <t>Peace By The River</t>
  </si>
  <si>
    <t>First run for new trainer. Led and ran 2nd in Acton 900m 6 June trial +2.5 quicker than the other trial on the day. Can surprise.</t>
  </si>
  <si>
    <t>Baggage Handler</t>
  </si>
  <si>
    <t xml:space="preserve">First up. Won Wodonga 800m 26 May trial by a nose +9 3rd quickest of 10 trials on the day. Won first up last prep. </t>
  </si>
  <si>
    <t>Settled 4th and hit the line strongly for 3rd beaten 0.9L under no pressure +5.5 last 600m 6th quickest of 100 triallers on the day. First start for new trainer first up last prep and won impressively for us by 3L in quick time. Got too far back in a slowly run race second up but flew home for 4th +8.7 last 600m. Won at Doomben for us, finished well for 2nd at Sunshine Coast, then won impressively for us at Sunshine Coast at big odds. Won Sunshine Coast 1000m 29 April by 0.5L +5.8 last 600m +5.9 quickest of 114 triallers on the day. Failed first up. Big run second up when an awful ride wide no cover throughout and only beaten a long neck. Ready to peak here.</t>
  </si>
  <si>
    <t>Led and won Canterbury 902m 1 August trial by 7.8L +5.9 beating a handy field. Won 4 in a row for us when we last backed him. Won Rosehill 1030m 9 May trial by 8.3L +9.8 clear quickest of 14 trials on the day. Failed first up then won Rosehill 1030m 6 Jun trial by 6.6L +3.8 second quickest of 13 trials on the day. Has a very good second up record.</t>
  </si>
  <si>
    <t xml:space="preserve">Won Gold Coast 850m 22 Apr trial by 7.1L beating black type winner Yellow Brick +13 under no pressure. Quickest of 20 trials on the day and quickest last 600m of 133 triallers on the day. Flying. Raced wide first up and stuck on solidly. Was good again second up when only beaten 3L at G2 level after drawing wide. Can settle handier here from a better gate, up in trip and down in grade. Won only start this track/distance previously. </t>
  </si>
  <si>
    <t>22 Jun 3.45pm</t>
  </si>
  <si>
    <t>Blue Suede Hooves</t>
  </si>
  <si>
    <t>$6. Won Wyong 1000m 16 June trial by 3.7L +5.8 3rd quickest of 19 trials on the day. Race form ordinary but trainer has a good positive record this track / 2 trials first up / this jockey.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</si>
</sst>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quot;$&quot;* #,##0_-;_-&quot;$&quot;* &quot;-&quot;_-;_-@_-"/>
    <numFmt numFmtId="165" formatCode="d/mm/yyyy;@"/>
    <numFmt numFmtId="166" formatCode="0.0"/>
    <numFmt numFmtId="167" formatCode="0.0%"/>
    <numFmt numFmtId="168" formatCode="d/m/yy;@"/>
    <numFmt numFmtId="169" formatCode="d/mm/yy;@"/>
  </numFmts>
  <fonts count="9" x14ac:knownFonts="1">
    <font>
      <sz val="11"/>
      <color theme="1"/>
      <name val="Calibri"/>
      <family val="2"/>
      <scheme val="minor"/>
    </font>
    <font>
      <sz val="11"/>
      <color theme="1"/>
      <name val="Calibri"/>
      <family val="2"/>
      <scheme val="minor"/>
    </font>
    <font>
      <b/>
      <sz val="12"/>
      <name val="Calibri"/>
      <family val="2"/>
      <scheme val="minor"/>
    </font>
    <font>
      <sz val="11"/>
      <name val="Calibri"/>
      <family val="2"/>
    </font>
    <font>
      <sz val="10"/>
      <color theme="1"/>
      <name val="Arial"/>
      <family val="2"/>
    </font>
    <font>
      <sz val="12"/>
      <name val="Calibri"/>
      <family val="2"/>
      <scheme val="minor"/>
    </font>
    <font>
      <sz val="11"/>
      <name val="Calibri"/>
      <family val="2"/>
      <scheme val="minor"/>
    </font>
    <font>
      <b/>
      <sz val="11"/>
      <name val="Calibri"/>
      <family val="2"/>
      <scheme val="minor"/>
    </font>
    <font>
      <b/>
      <sz val="11"/>
      <name val="Calibri"/>
      <family val="2"/>
    </font>
  </fonts>
  <fills count="18">
    <fill>
      <patternFill patternType="none"/>
    </fill>
    <fill>
      <patternFill patternType="gray125"/>
    </fill>
    <fill>
      <patternFill patternType="solid">
        <fgColor rgb="FF00B0F0"/>
        <bgColor rgb="FF00CCFF"/>
      </patternFill>
    </fill>
    <fill>
      <patternFill patternType="solid">
        <fgColor rgb="FF92D05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2D050"/>
        <bgColor rgb="FF00CCFF"/>
      </patternFill>
    </fill>
    <fill>
      <patternFill patternType="solid">
        <fgColor rgb="FFFFFF00"/>
        <bgColor rgb="FF00CCFF"/>
      </patternFill>
    </fill>
    <fill>
      <patternFill patternType="solid">
        <fgColor theme="7" tint="0.79998168889431442"/>
        <bgColor rgb="FF00CCFF"/>
      </patternFill>
    </fill>
    <fill>
      <patternFill patternType="solid">
        <fgColor theme="5" tint="0.39997558519241921"/>
        <bgColor rgb="FF00CCFF"/>
      </patternFill>
    </fill>
    <fill>
      <patternFill patternType="solid">
        <fgColor theme="5" tint="0.59999389629810485"/>
        <bgColor rgb="FF00CCFF"/>
      </patternFill>
    </fill>
    <fill>
      <patternFill patternType="solid">
        <fgColor theme="5" tint="0.79998168889431442"/>
        <bgColor rgb="FF00CCFF"/>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s>
  <cellStyleXfs count="4">
    <xf numFmtId="0" fontId="0" fillId="0" borderId="0"/>
    <xf numFmtId="9" fontId="1" fillId="0" borderId="0" applyFont="0" applyFill="0" applyBorder="0" applyAlignment="0" applyProtection="0"/>
    <xf numFmtId="0" fontId="1" fillId="0" borderId="0"/>
    <xf numFmtId="0" fontId="4" fillId="0" borderId="0"/>
  </cellStyleXfs>
  <cellXfs count="49">
    <xf numFmtId="0" fontId="0" fillId="0" borderId="0" xfId="0"/>
    <xf numFmtId="0" fontId="6" fillId="0" borderId="0" xfId="0" applyFont="1" applyAlignment="1">
      <alignment horizontal="center"/>
    </xf>
    <xf numFmtId="168"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2" fillId="8" borderId="0" xfId="0" applyNumberFormat="1" applyFont="1" applyFill="1" applyAlignment="1">
      <alignment horizontal="center"/>
    </xf>
    <xf numFmtId="2" fontId="2" fillId="0" borderId="0" xfId="0" applyNumberFormat="1" applyFont="1" applyAlignment="1">
      <alignment horizontal="center"/>
    </xf>
    <xf numFmtId="168" fontId="8"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2"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2" fontId="7" fillId="11" borderId="3" xfId="0" applyNumberFormat="1" applyFont="1" applyFill="1" applyBorder="1" applyAlignment="1">
      <alignment horizontal="center" vertical="center" wrapText="1"/>
    </xf>
    <xf numFmtId="2" fontId="7" fillId="12" borderId="1" xfId="0" applyNumberFormat="1" applyFont="1" applyFill="1" applyBorder="1" applyAlignment="1">
      <alignment horizontal="center" vertical="center" wrapText="1"/>
    </xf>
    <xf numFmtId="2" fontId="7" fillId="13" borderId="1" xfId="0" applyNumberFormat="1" applyFont="1" applyFill="1" applyBorder="1" applyAlignment="1">
      <alignment horizontal="center" vertical="center" wrapText="1"/>
    </xf>
    <xf numFmtId="2" fontId="7" fillId="14" borderId="1" xfId="0" applyNumberFormat="1" applyFont="1" applyFill="1" applyBorder="1" applyAlignment="1">
      <alignment horizontal="center" vertical="center" wrapText="1"/>
    </xf>
    <xf numFmtId="2" fontId="7" fillId="14" borderId="3" xfId="0" applyNumberFormat="1" applyFont="1" applyFill="1" applyBorder="1" applyAlignment="1">
      <alignment horizontal="center" vertical="center" wrapText="1"/>
    </xf>
    <xf numFmtId="2" fontId="7" fillId="14" borderId="4" xfId="0" applyNumberFormat="1" applyFont="1" applyFill="1" applyBorder="1" applyAlignment="1">
      <alignment horizontal="center" vertical="center" wrapText="1"/>
    </xf>
    <xf numFmtId="2" fontId="7" fillId="12" borderId="3" xfId="0" applyNumberFormat="1" applyFont="1" applyFill="1" applyBorder="1" applyAlignment="1">
      <alignment horizontal="center" vertical="center" wrapText="1"/>
    </xf>
    <xf numFmtId="168" fontId="5" fillId="0" borderId="3" xfId="0" applyNumberFormat="1" applyFont="1" applyBorder="1" applyAlignment="1">
      <alignment horizontal="center" vertical="center"/>
    </xf>
    <xf numFmtId="2" fontId="6" fillId="0" borderId="1" xfId="0" applyNumberFormat="1" applyFont="1" applyBorder="1" applyAlignment="1">
      <alignment horizontal="center"/>
    </xf>
    <xf numFmtId="2" fontId="6" fillId="0" borderId="0" xfId="0" applyNumberFormat="1" applyFont="1" applyAlignment="1">
      <alignment horizontal="center"/>
    </xf>
    <xf numFmtId="0" fontId="6" fillId="0" borderId="0" xfId="0" applyFont="1" applyAlignment="1">
      <alignment horizontal="left"/>
    </xf>
    <xf numFmtId="0" fontId="6" fillId="0" borderId="1" xfId="0" applyFont="1" applyBorder="1" applyAlignment="1">
      <alignment horizontal="center" vertical="center"/>
    </xf>
    <xf numFmtId="16" fontId="6" fillId="0" borderId="0" xfId="0" applyNumberFormat="1" applyFont="1" applyAlignment="1">
      <alignment horizontal="center"/>
    </xf>
    <xf numFmtId="166" fontId="3" fillId="0" borderId="3" xfId="0" applyNumberFormat="1" applyFont="1" applyBorder="1" applyAlignment="1">
      <alignment horizontal="center" vertical="center"/>
    </xf>
    <xf numFmtId="167" fontId="3" fillId="0" borderId="3" xfId="1" applyNumberFormat="1" applyFont="1" applyBorder="1" applyAlignment="1">
      <alignment horizontal="center" vertical="center"/>
    </xf>
    <xf numFmtId="167"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2" fontId="6" fillId="0" borderId="0" xfId="0" applyNumberFormat="1" applyFont="1"/>
    <xf numFmtId="2" fontId="7" fillId="9" borderId="1" xfId="0" applyNumberFormat="1" applyFont="1" applyFill="1" applyBorder="1" applyAlignment="1">
      <alignment horizontal="center" vertical="center" wrapText="1"/>
    </xf>
    <xf numFmtId="0" fontId="6" fillId="16" borderId="0" xfId="0" applyFont="1" applyFill="1" applyAlignment="1">
      <alignment horizontal="left"/>
    </xf>
    <xf numFmtId="0" fontId="6" fillId="17" borderId="0" xfId="0" applyFont="1" applyFill="1" applyAlignment="1">
      <alignment horizontal="left"/>
    </xf>
    <xf numFmtId="0" fontId="6" fillId="15" borderId="0" xfId="0" applyFont="1" applyFill="1" applyAlignment="1">
      <alignment horizontal="left"/>
    </xf>
    <xf numFmtId="0" fontId="6" fillId="4" borderId="0" xfId="0" applyFont="1" applyFill="1" applyAlignment="1">
      <alignment horizontal="left"/>
    </xf>
    <xf numFmtId="169" fontId="5" fillId="0" borderId="3" xfId="0" applyNumberFormat="1" applyFont="1" applyBorder="1" applyAlignment="1">
      <alignment horizontal="center" vertical="center"/>
    </xf>
    <xf numFmtId="0" fontId="2" fillId="3" borderId="2" xfId="0" applyFont="1" applyFill="1" applyBorder="1" applyAlignment="1">
      <alignment horizontal="center" vertical="center"/>
    </xf>
    <xf numFmtId="0" fontId="6" fillId="5" borderId="2" xfId="0" applyFont="1" applyFill="1" applyBorder="1" applyAlignment="1">
      <alignment horizontal="center" vertical="center"/>
    </xf>
    <xf numFmtId="0" fontId="2" fillId="6" borderId="2" xfId="0" applyFont="1" applyFill="1" applyBorder="1" applyAlignment="1">
      <alignment horizontal="center" vertical="center"/>
    </xf>
    <xf numFmtId="0" fontId="2" fillId="7" borderId="2" xfId="0" applyFont="1" applyFill="1" applyBorder="1" applyAlignment="1">
      <alignment horizontal="center" vertical="center"/>
    </xf>
    <xf numFmtId="166" fontId="5" fillId="0" borderId="3" xfId="0" applyNumberFormat="1" applyFont="1" applyBorder="1" applyAlignment="1">
      <alignment horizontal="center" vertical="center"/>
    </xf>
    <xf numFmtId="167" fontId="6" fillId="0" borderId="3" xfId="1" applyNumberFormat="1" applyFont="1" applyBorder="1" applyAlignment="1">
      <alignment horizontal="center" vertical="center"/>
    </xf>
    <xf numFmtId="167" fontId="5" fillId="0" borderId="3" xfId="0" applyNumberFormat="1" applyFont="1" applyBorder="1" applyAlignment="1">
      <alignment horizontal="center" vertical="center"/>
    </xf>
    <xf numFmtId="164" fontId="5" fillId="0" borderId="3" xfId="0" applyNumberFormat="1" applyFont="1" applyBorder="1" applyAlignment="1">
      <alignment horizontal="center" vertical="center"/>
    </xf>
  </cellXfs>
  <cellStyles count="4">
    <cellStyle name="Normal" xfId="0" builtinId="0"/>
    <cellStyle name="Normal 2 2 2" xfId="2"/>
    <cellStyle name="Normal 3"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766763</xdr:colOff>
      <xdr:row>2</xdr:row>
      <xdr:rowOff>0</xdr:rowOff>
    </xdr:from>
    <xdr:to>
      <xdr:col>18</xdr:col>
      <xdr:colOff>85951</xdr:colOff>
      <xdr:row>2</xdr:row>
      <xdr:rowOff>0</xdr:rowOff>
    </xdr:to>
    <xdr:pic>
      <xdr:nvPicPr>
        <xdr:cNvPr id="2" name="Picture 29" descr="https://ci6.googleusercontent.com/proxy/q0R9odKpB7D2lQ8TKzyzrjcp4bzJCjCkOVAHVuxCYmKrJqQO1NoFXS4atRxm0XCFw2oli1YN0___agb2tBl2CMpFKDU495w8aaXpjGiJ-gI7diRejGctRfSZ-SMw6RitWVmYjlZcUqtKBeQ2in1mpYlSgaeOzzP8macbvI1SXz6E_bAphucGOSCzhk6Gpkcu6_MIlkkOD_L0gPoHbFNyaxYyDyO_mf6A3wpK6qUa1-dR84niYTAoyJMYBHJsdojPGRcFO-vujhDlJkMA9ZMxgwx-hhGwpxcZ3y8Pz0HaIcXzJom80MI3xJVA4SSzQoPaT5bFpQQULa1WUt9t671Sr9V74gF-CL4A9RC6kywko6XjRZkfnIRpz8YcrdmF-EWHJw84KBh5a-k5FXRWpfAhXFKxd7BsKKSnf9jStgJt=s0-d-e1-ft#http://forward.championbets.com.au/wf/open?upn=rvoX6vPHE0cMqdESLzHinUPiP0gft5D5YhSPZaea-2FGbR-2BlUbadoiSOX0hjXfC09W6I0v8a2jCJBHRHo4jhEtmlIgD1H6-2FGwdoUFTlk1ANLBkBgpGJIXqN9lFswRUSAAmqpQ6KPYXOfbpqBqpu7C4RzVUdA0Lx0nddqDIkWT-2FCSGtmqFKyC36-2FyXpH01rMYRZ5Hxf8tVkmrVYtV8BjWiC8YgXnFlTyLJajQhe3iVFDzo-3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54113" y="1219200"/>
          <a:ext cx="8753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3"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4"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5" name="Picture 4"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6"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7"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8"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9"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0"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1"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2" name="Picture 4"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3"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4"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5"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6"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7"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8"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19" name="Picture 18" descr="https://ci5.googleusercontent.com/proxy/yzeKKUfV595EI0RarYNr1gfZLU2SWiQyotzJpL071GWDmTeEF8S8nZZZSNtzRvD8F-dqcTyERXaDscaLcej83GeZJsJpT5kPYq6pyZt0AusMcSKWKIvg4WH1nCZ5CDWzLBYB-m2DXClGu9MJEDj3UWAWsIx-GgzL3srtoJAjTmlcH0MbCCGTtqeo-G4QNfJvpkym0ikn8_k9CXhT3BPMSkNqWC3lQREVMXJA07BBYSAtzUOJfbjwbEU4PB6zlT4k70-YzbXwH-wjGS3QxQ7DVP89G7Szd9K6qj1U7pux-uTNtz0nXG8WhbDscLZEdljnhXWtOAZJBQRJ7TubcbB4Ri_7e2pQwA1VbrthQD8YG1u_N6QTAu5h-TdAAsLPV7rpB1ODZwcliKzx6ECVcSfFTLeuSYAqsge6w0tPChukM2ZesAM3yG_aFDGvISU=s0-d-e1-ft#http://forward.championbets.com.au/wf/open?upn=iMQl1FXlJ547pTHuROuA-2BC5-2BuNCRJH4yLbIac-2FAJr-2F4h1PB-2FSnwFPHgwqq0LNzwdekyBMb5BMtCjWdK6NwWOouZAhRga-2FJLJg634xKoS7DzuDLyw8D4V63f4X5RzzFib-2FETRGKBPDNR0lixN1YUyK9-2FjpfPSVTrO8q-2FjmL5l2CqLJAWLVvjw4iYPT6Da3u6kYKpTehGXvLh-2F-2Fx2waHdp3qr-2FwQqm6Th60LwGEbFltUk-3D">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0" name="Picture 19" descr="https://ci5.googleusercontent.com/proxy/yzeKKUfV595EI0RarYNr1gfZLU2SWiQyotzJpL071GWDmTeEF8S8nZZZSNtzRvD8F-dqcTyERXaDscaLcej83GeZJsJpT5kPYq6pyZt0AusMcSKWKIvg4WH1nCZ5CDWzLBYB-m2DXClGu9MJEDj3UWAWsIx-GgzL3srtoJAjTmlcH0MbCCGTtqeo-G4QNfJvpkym0ikn8_k9CXhT3BPMSkNqWC3lQREVMXJA07BBYSAtzUOJfbjwbEU4PB6zlT4k70-YzbXwH-wjGS3QxQ7DVP89G7Szd9K6qj1U7pux-uTNtz0nXG8WhbDscLZEdljnhXWtOAZJBQRJ7TubcbB4Ri_7e2pQwA1VbrthQD8YG1u_N6QTAu5h-TdAAsLPV7rpB1ODZwcliKzx6ECVcSfFTLeuSYAqsge6w0tPChukM2ZesAM3yG_aFDGvISU=s0-d-e1-ft#http://forward.championbets.com.au/wf/open?upn=iMQl1FXlJ547pTHuROuA-2BC5-2BuNCRJH4yLbIac-2FAJr-2F4h1PB-2FSnwFPHgwqq0LNzwdekyBMb5BMtCjWdK6NwWOouZAhRga-2FJLJg634xKoS7DzuDLyw8D4V63f4X5RzzFib-2FETRGKBPDNR0lixN1YUyK9-2FjpfPSVTrO8q-2FjmL5l2CqLJAWLVvjw4iYPT6Da3u6kYKpTehGXvLh-2F-2Fx2waHdp3qr-2FwQqm6Th60LwGEbFltUk-3D">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1" name="Picture 20" descr="https://ci5.googleusercontent.com/proxy/Y8GXBVctVOHoQwsesWcnNhV4ThLrwFnUJRRNBhVOkLSZ06_sdXiKmpIEZpTGK7czbimVOwOOMVv-3U79m23rbEpRugIkuWzrXQP6cZXzjOGvx8Cr2dQs0MmBhfcqjjLO7-Dw-lyc6FtIjFApENJtvGXLdovd5Pv24fCYxHNI_w7QxTIbra_t0MV5WTr6XZ_RyFMorWs6rwS7mOFZwIcMJmQPgoIirP_2a8l3gXIEes43FNANyIPoe03uOHgwq7CYgUP7Q91ljD6136E7KGTBXjaq4iC94ZG8XJ_E8P3WnSCTJ6c0Xx78nTG86zd5oSKRsJAKTu2i_aNMHR4FFVzijKmEo-n7tyz8zK8emGgji0XsBRsLiIHTOX9rH0TRINRt0D72LZ3LifINVALhlS3Cv_WpeIl2altJ0kKsVvC_Olh7zHje9uI=s0-d-e1-ft#http://forward.championbets.com.au/wf/open?upn=iMQl1FXlJ547pTHuROuA-2BC5-2BuNCRJH4yLbIac-2FAJr-2F7Vpe4MGSAoBcgqJfV7Bpx0rhXb1E9Wjhc3PBnEKFvX7wLWpmaziQiG8iSNalZj-2FYcMf3seAHG8Ofq4DLRXWmCPYvdnpWAbz-2BcO5MhDQtqQpBbCgYMUZz83IPKtd-2B7yLOUev5xhQH-2F7odljbhBzL9DXoi5ZPRYEb-2BBA140nQ2aRwW7RQuoL5BxEGLNJbbdE1DQ-3D">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2" name="Picture 21" descr="https://ci5.googleusercontent.com/proxy/Y8GXBVctVOHoQwsesWcnNhV4ThLrwFnUJRRNBhVOkLSZ06_sdXiKmpIEZpTGK7czbimVOwOOMVv-3U79m23rbEpRugIkuWzrXQP6cZXzjOGvx8Cr2dQs0MmBhfcqjjLO7-Dw-lyc6FtIjFApENJtvGXLdovd5Pv24fCYxHNI_w7QxTIbra_t0MV5WTr6XZ_RyFMorWs6rwS7mOFZwIcMJmQPgoIirP_2a8l3gXIEes43FNANyIPoe03uOHgwq7CYgUP7Q91ljD6136E7KGTBXjaq4iC94ZG8XJ_E8P3WnSCTJ6c0Xx78nTG86zd5oSKRsJAKTu2i_aNMHR4FFVzijKmEo-n7tyz8zK8emGgji0XsBRsLiIHTOX9rH0TRINRt0D72LZ3LifINVALhlS3Cv_WpeIl2altJ0kKsVvC_Olh7zHje9uI=s0-d-e1-ft#http://forward.championbets.com.au/wf/open?upn=iMQl1FXlJ547pTHuROuA-2BC5-2BuNCRJH4yLbIac-2FAJr-2F7Vpe4MGSAoBcgqJfV7Bpx0rhXb1E9Wjhc3PBnEKFvX7wLWpmaziQiG8iSNalZj-2FYcMf3seAHG8Ofq4DLRXWmCPYvdnpWAbz-2BcO5MhDQtqQpBbCgYMUZz83IPKtd-2B7yLOUev5xhQH-2F7odljbhBzL9DXoi5ZPRYEb-2BBA140nQ2aRwW7RQuoL5BxEGLNJbbdE1DQ-3D">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3"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4"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5"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6"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7"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7620</xdr:colOff>
      <xdr:row>2</xdr:row>
      <xdr:rowOff>0</xdr:rowOff>
    </xdr:to>
    <xdr:pic>
      <xdr:nvPicPr>
        <xdr:cNvPr id="28"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0</xdr:rowOff>
    </xdr:to>
    <xdr:pic>
      <xdr:nvPicPr>
        <xdr:cNvPr id="29"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88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7620"/>
    <xdr:pic>
      <xdr:nvPicPr>
        <xdr:cNvPr id="30"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31"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32"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33" name="Picture 4"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34"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35"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36"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37"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38"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39"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40"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41"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42"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43"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0</xdr:rowOff>
    </xdr:to>
    <xdr:pic>
      <xdr:nvPicPr>
        <xdr:cNvPr id="44"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88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7620"/>
    <xdr:pic>
      <xdr:nvPicPr>
        <xdr:cNvPr id="45"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46"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47"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48" name="Picture 4"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49"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50"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51"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52"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53"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54"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55"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56"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57"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58"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0</xdr:rowOff>
    </xdr:to>
    <xdr:pic>
      <xdr:nvPicPr>
        <xdr:cNvPr id="59"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889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7620"/>
    <xdr:pic>
      <xdr:nvPicPr>
        <xdr:cNvPr id="60" name="Picture 321" descr="http://email.mail.championbets.com.au/o/eJwNy8ENwyAMAMBpyhPZGGznwTCOQUkkCFJbdf7m_tdq2dUZw1UTIIMSpkSAFBOoaCwk5ZVhLLdxrs83nFVtM7TSSDqzum65sUNv5CiSjcO72n30cfX5zN8zZ_Q1_8w1Hg8">
          <a:extLst>
            <a:ext uri="{FF2B5EF4-FFF2-40B4-BE49-F238E27FC236}">
              <a16:creationId xmlns:a16="http://schemas.microsoft.com/office/drawing/2014/main" id="{9E0E1A4D-72FA-4CEB-AAC8-CF40A69DE5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75950" y="121920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61"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3A8F9A63-3DC2-4D52-8EED-79BEDE72B7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62"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26F3419D-88D4-43F7-A14A-7C4FA7F68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63" name="Picture 4"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B93337B4-2F93-4594-B327-0A0A583F3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64"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D43A346F-F384-4BEC-9823-6930CD781C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65"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679E3BFF-20AA-44CC-BCBD-43B9890C2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66" name="Picture 2"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2B0C409F-BAB5-46FD-AC67-C3061BC6EF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67" name="Picture 3" descr="https://ci3.googleusercontent.com/proxy/4foNTyvckE8C_OLfo-ERM-6o5BZf5dH8BuAF1wnDZ6FgANrXEDQWDqYO9E_M0hex9rQYIozA8n56dKOQCHKE_5_qRWpBmuHJUETsY0Qw5hx3rHIrETUWvy3qodhKsKXoq5EB3x5OAMTw_-4AYa1DhDmwDj24PiAqd3YnTQIU9gIXvspdRR5FP2aG5clCIheABp3cX663ptHA0fL46uJr0ZoPd-NHGq7kXiOReaTlwqjP8sIyW3wzUSe-PL7YJjt1V1gYBjo8jlWAwXXNLiwERd0DDLCoUl2n6qTTmSmKCuFjrtgEUmr53VmD9NXH5K10PGzGDl-GafBKiGMcBvjlyEUjKzniM6MTGvf0nL6jctXeQTWlnyynptj7VdXvo879sRXvolQph6-SwMXJsbmQEaAUsDPYEGHDfD0eLGJwWhhasdG8bGM=s0-d-e1-ft#http://forward.championbets.com.au/wf/open?upn=iMQl1FXlJ547pTHuROuA-2BC5-2BuNCRJH4yLbIac-2FAJr-2F6XTtQ-2B-2BPFSMBZ3zbSsRNhcRsEWrHvSN5Hj2PaRFsMfXt7lXL0kSFb1zhqrKgZyFAdvFeTR-2Fs9Muju66ZR62a5t7JjXjcjF6EY4-2FMyg8DL01RGQALZ6sQJeNrgkKYv8OjP1hpfi7wB1U-2BV5SiOu6aqlG1mkECvJNk4y4OL1xp75rvASIU57q4uTHS78mWEYKJQ-3D">
          <a:extLst>
            <a:ext uri="{FF2B5EF4-FFF2-40B4-BE49-F238E27FC236}">
              <a16:creationId xmlns:a16="http://schemas.microsoft.com/office/drawing/2014/main" id="{0AD66F43-C965-4033-8D51-BA909B100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12</xdr:col>
      <xdr:colOff>0</xdr:colOff>
      <xdr:row>2</xdr:row>
      <xdr:rowOff>0</xdr:rowOff>
    </xdr:from>
    <xdr:to>
      <xdr:col>12</xdr:col>
      <xdr:colOff>8890</xdr:colOff>
      <xdr:row>2</xdr:row>
      <xdr:rowOff>19050</xdr:rowOff>
    </xdr:to>
    <xdr:pic>
      <xdr:nvPicPr>
        <xdr:cNvPr id="68"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27A08717-107F-41CE-8B00-EB697C320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69"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EE3AD2CB-55DD-4488-8A98-68A07CA37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xdr:row>
      <xdr:rowOff>0</xdr:rowOff>
    </xdr:from>
    <xdr:to>
      <xdr:col>12</xdr:col>
      <xdr:colOff>8890</xdr:colOff>
      <xdr:row>2</xdr:row>
      <xdr:rowOff>19050</xdr:rowOff>
    </xdr:to>
    <xdr:pic>
      <xdr:nvPicPr>
        <xdr:cNvPr id="70"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9FC11F25-E1E1-46DA-A484-C08868F96C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889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2</xdr:row>
      <xdr:rowOff>0</xdr:rowOff>
    </xdr:from>
    <xdr:ext cx="7620" cy="15240"/>
    <xdr:pic>
      <xdr:nvPicPr>
        <xdr:cNvPr id="71" name="Picture 22"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BCD65DA5-64A9-4F54-8E9B-12C86845A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72" name="Picture 23"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612FBD3E-B8E7-4EA2-B40B-4E05E48DF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0</xdr:colOff>
      <xdr:row>2</xdr:row>
      <xdr:rowOff>0</xdr:rowOff>
    </xdr:from>
    <xdr:ext cx="7620" cy="15240"/>
    <xdr:pic>
      <xdr:nvPicPr>
        <xdr:cNvPr id="73" name="Picture 24" descr="https://ci3.googleusercontent.com/proxy/Lo0sXLrVS-Kk6gHI4vEz_APwqdXjrt9oSmZtlUdr2XxDNCz5vYcj8O3QRt95nBIMZ4xtEZG5t2gcXZIXcfarNQDmEGe1_QYS6hm6A31ZFtTyWSdwDEbsJ9bHvnQfPn0Cuha7vjGYvGmhKE3VDdmd_smx3oE4liMm9HoxfouiBG74drD-ylVNmHmb_LDcSUo32Cgv7WIqLnEu-HaxHpm-gXKGrkb90M4idoQZDlx7Hu9irUvUM_VqQwmS8QgTqG3tt4-Ufk38MaRU4mE7sHZTkHu1LpsUJnil5zVm6KHVVeO5luMyjCtgyW_yJa7XfMUKAB8TEiyJ53J0TwfGtHSgU_sfCl-kgpmqj_FS3AZusSqQSy20DGBLMdWwWSWhKWhLHJAeOkDYMTVjghBhz5hyP3cjATwLYISInQNy8OHiW4Q71ZFoy3NXmg=s0-d-e1-ft#http://forward.championbets.com.au/wf/open?upn=iMQl1FXlJ547pTHuROuA-2BC5-2BuNCRJH4yLbIac-2FAJr-2F5W62O20uogsy4-2BMmdhmUutujbFP1TlgAXRfZ-2BZYlENnieim-2FCL5oc6WbNO4PppCF2-2FoGqFJ1JPzwGEmrOuP-2B0XUHPgZazTfAEi-2B9fElxejOsAVv2egbVxcxTpvHaIFmcVpJpQkj7g7Hls4CRqsAZPNQC7II8n8R6H43iDFR5hGkX69KNZD5UByTsEXedG1T6Q-3D">
          <a:extLst>
            <a:ext uri="{FF2B5EF4-FFF2-40B4-BE49-F238E27FC236}">
              <a16:creationId xmlns:a16="http://schemas.microsoft.com/office/drawing/2014/main" id="{07684AC0-C9BD-44E8-B9AB-A4C384EE2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5950" y="1219200"/>
          <a:ext cx="7620" cy="15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50"/>
  <sheetViews>
    <sheetView tabSelected="1" topLeftCell="J1" workbookViewId="0">
      <selection activeCell="AB15" sqref="AB15"/>
    </sheetView>
  </sheetViews>
  <sheetFormatPr defaultRowHeight="14.5" x14ac:dyDescent="0.35"/>
  <cols>
    <col min="1" max="1" width="15.26953125" customWidth="1"/>
    <col min="22" max="22" width="18" customWidth="1"/>
    <col min="23" max="23" width="13.90625" customWidth="1"/>
    <col min="24" max="24" width="15.1796875" customWidth="1"/>
  </cols>
  <sheetData>
    <row r="1" spans="1:63" ht="15.5" x14ac:dyDescent="0.35">
      <c r="A1" s="2"/>
      <c r="B1" s="3"/>
      <c r="C1" s="3"/>
      <c r="D1" s="3"/>
      <c r="E1" s="3"/>
      <c r="F1" s="3"/>
      <c r="G1" s="3"/>
      <c r="H1" s="3"/>
      <c r="I1" s="3"/>
      <c r="J1" s="3"/>
      <c r="K1" s="3"/>
      <c r="L1" s="3"/>
      <c r="M1" s="3"/>
      <c r="N1" s="3"/>
      <c r="O1" s="3"/>
      <c r="P1" s="3"/>
      <c r="Q1" s="3"/>
      <c r="R1" s="3"/>
      <c r="S1" s="3"/>
      <c r="T1" s="41" t="s">
        <v>0</v>
      </c>
      <c r="U1" s="41"/>
      <c r="V1" s="41"/>
      <c r="W1" s="41"/>
      <c r="X1" s="41"/>
      <c r="Y1" s="41"/>
      <c r="Z1" s="41"/>
      <c r="AA1" s="16"/>
      <c r="AB1" s="42" t="s">
        <v>1</v>
      </c>
      <c r="AC1" s="42"/>
      <c r="AD1" s="43" t="s">
        <v>2</v>
      </c>
      <c r="AE1" s="43"/>
      <c r="AF1" s="43"/>
      <c r="AG1" s="43"/>
      <c r="AH1" s="43"/>
      <c r="AI1" s="43"/>
      <c r="AJ1" s="43"/>
      <c r="AK1" s="44" t="s">
        <v>3</v>
      </c>
      <c r="AL1" s="44"/>
      <c r="AM1" s="44"/>
      <c r="AN1" s="44"/>
      <c r="AO1" s="4"/>
      <c r="AP1" s="4"/>
      <c r="AQ1" s="4"/>
      <c r="AR1" s="4"/>
      <c r="AS1" s="4" t="s">
        <v>4</v>
      </c>
      <c r="AT1" s="5" t="s">
        <v>4</v>
      </c>
      <c r="AU1" s="5" t="s">
        <v>4</v>
      </c>
      <c r="AV1" s="5" t="s">
        <v>4</v>
      </c>
      <c r="AW1" s="5" t="s">
        <v>4</v>
      </c>
      <c r="AX1" s="5" t="s">
        <v>4</v>
      </c>
      <c r="AY1" s="4" t="s">
        <v>5</v>
      </c>
      <c r="AZ1" s="5" t="s">
        <v>5</v>
      </c>
      <c r="BA1" s="5" t="s">
        <v>5</v>
      </c>
      <c r="BB1" s="34"/>
      <c r="BC1" s="34"/>
      <c r="BD1" s="34"/>
      <c r="BE1" s="34"/>
      <c r="BF1" s="34"/>
      <c r="BG1" s="34"/>
      <c r="BH1" s="34"/>
      <c r="BI1" s="34"/>
      <c r="BJ1" s="34"/>
      <c r="BK1" s="34"/>
    </row>
    <row r="2" spans="1:63" ht="87" x14ac:dyDescent="0.35">
      <c r="A2" s="6" t="s">
        <v>6</v>
      </c>
      <c r="B2" s="7" t="s">
        <v>7</v>
      </c>
      <c r="C2" s="7" t="s">
        <v>8</v>
      </c>
      <c r="D2" s="7" t="s">
        <v>9</v>
      </c>
      <c r="E2" s="8" t="s">
        <v>10</v>
      </c>
      <c r="F2" s="9" t="s">
        <v>11</v>
      </c>
      <c r="G2" s="9" t="s">
        <v>12</v>
      </c>
      <c r="H2" s="9" t="s">
        <v>13</v>
      </c>
      <c r="I2" s="9" t="s">
        <v>14</v>
      </c>
      <c r="J2" s="9" t="s">
        <v>15</v>
      </c>
      <c r="K2" s="9" t="s">
        <v>16</v>
      </c>
      <c r="L2" s="10" t="s">
        <v>17</v>
      </c>
      <c r="M2" s="11" t="s">
        <v>18</v>
      </c>
      <c r="N2" s="11" t="s">
        <v>19</v>
      </c>
      <c r="O2" s="11" t="s">
        <v>20</v>
      </c>
      <c r="P2" s="12" t="s">
        <v>21</v>
      </c>
      <c r="Q2" s="11" t="s">
        <v>22</v>
      </c>
      <c r="R2" s="3" t="s">
        <v>23</v>
      </c>
      <c r="S2" s="3" t="s">
        <v>24</v>
      </c>
      <c r="T2" s="35" t="s">
        <v>25</v>
      </c>
      <c r="U2" s="14" t="s">
        <v>26</v>
      </c>
      <c r="V2" s="13" t="s">
        <v>27</v>
      </c>
      <c r="W2" s="13" t="s">
        <v>28</v>
      </c>
      <c r="X2" s="15" t="s">
        <v>29</v>
      </c>
      <c r="Y2" s="15" t="s">
        <v>30</v>
      </c>
      <c r="Z2" s="13" t="s">
        <v>31</v>
      </c>
      <c r="AA2" s="16" t="s">
        <v>32</v>
      </c>
      <c r="AB2" s="17" t="s">
        <v>33</v>
      </c>
      <c r="AC2" s="17" t="s">
        <v>34</v>
      </c>
      <c r="AD2" s="18" t="s">
        <v>35</v>
      </c>
      <c r="AE2" s="18" t="s">
        <v>36</v>
      </c>
      <c r="AF2" s="18" t="s">
        <v>37</v>
      </c>
      <c r="AG2" s="18" t="s">
        <v>38</v>
      </c>
      <c r="AH2" s="18" t="s">
        <v>39</v>
      </c>
      <c r="AI2" s="18" t="s">
        <v>40</v>
      </c>
      <c r="AJ2" s="18" t="s">
        <v>41</v>
      </c>
      <c r="AK2" s="19" t="s">
        <v>22</v>
      </c>
      <c r="AL2" s="19" t="s">
        <v>42</v>
      </c>
      <c r="AM2" s="19" t="s">
        <v>43</v>
      </c>
      <c r="AN2" s="19" t="s">
        <v>24</v>
      </c>
      <c r="AO2" s="20" t="s">
        <v>44</v>
      </c>
      <c r="AP2" s="20" t="s">
        <v>45</v>
      </c>
      <c r="AQ2" s="21" t="s">
        <v>46</v>
      </c>
      <c r="AR2" s="4" t="s">
        <v>18</v>
      </c>
      <c r="AS2" s="4" t="s">
        <v>47</v>
      </c>
      <c r="AT2" s="5" t="s">
        <v>48</v>
      </c>
      <c r="AU2" s="5" t="s">
        <v>49</v>
      </c>
      <c r="AV2" s="5" t="s">
        <v>50</v>
      </c>
      <c r="AW2" s="5" t="s">
        <v>51</v>
      </c>
      <c r="AX2" s="5" t="s">
        <v>52</v>
      </c>
      <c r="AY2" s="4" t="s">
        <v>47</v>
      </c>
      <c r="AZ2" s="5" t="s">
        <v>53</v>
      </c>
      <c r="BA2" s="5" t="s">
        <v>49</v>
      </c>
      <c r="BB2" s="22" t="s">
        <v>54</v>
      </c>
      <c r="BC2" s="22"/>
      <c r="BD2" s="22"/>
      <c r="BE2" s="22"/>
      <c r="BF2" s="22"/>
      <c r="BG2" s="18" t="s">
        <v>55</v>
      </c>
      <c r="BH2" s="18" t="s">
        <v>56</v>
      </c>
      <c r="BI2" s="18" t="s">
        <v>57</v>
      </c>
      <c r="BJ2" s="18" t="s">
        <v>58</v>
      </c>
      <c r="BK2" s="23" t="s">
        <v>52</v>
      </c>
    </row>
    <row r="3" spans="1:63" ht="15.5" x14ac:dyDescent="0.35">
      <c r="A3" s="24">
        <v>45647</v>
      </c>
      <c r="B3" s="28" t="s">
        <v>59</v>
      </c>
      <c r="C3" s="1" t="s">
        <v>129</v>
      </c>
      <c r="D3" s="1" t="s">
        <v>173</v>
      </c>
      <c r="E3" s="1">
        <v>4.25</v>
      </c>
      <c r="F3" s="25" t="s">
        <v>60</v>
      </c>
      <c r="G3" s="25" t="s">
        <v>61</v>
      </c>
      <c r="H3" s="1" t="s">
        <v>221</v>
      </c>
      <c r="I3" s="1">
        <v>6</v>
      </c>
      <c r="J3" s="1">
        <v>6</v>
      </c>
      <c r="K3" s="38" t="s">
        <v>230</v>
      </c>
      <c r="L3" s="26">
        <v>1.5</v>
      </c>
      <c r="M3" s="27" t="s">
        <v>235</v>
      </c>
      <c r="N3" s="1" t="s">
        <v>4</v>
      </c>
      <c r="O3" s="1"/>
      <c r="P3" s="1"/>
      <c r="Q3" s="1"/>
      <c r="R3" s="26">
        <v>3.2</v>
      </c>
      <c r="S3" s="1">
        <v>1</v>
      </c>
      <c r="T3" s="26">
        <f t="shared" ref="T3:T66" si="0">IF(($AA3="W"),ROUND(($L3*$R3),2),"0.00")</f>
        <v>4.8</v>
      </c>
      <c r="U3" s="26">
        <f t="shared" ref="U3:U36" si="1">-$L3+T3</f>
        <v>3.3</v>
      </c>
      <c r="V3" s="45">
        <v>-2.5</v>
      </c>
      <c r="W3" s="45">
        <v>2.5</v>
      </c>
      <c r="X3" s="46">
        <v>-1</v>
      </c>
      <c r="Y3" s="47">
        <f>V3/100</f>
        <v>-2.5000000000000001E-2</v>
      </c>
      <c r="Z3" s="48">
        <f>V3*100</f>
        <v>-250</v>
      </c>
      <c r="AA3" s="1" t="s">
        <v>68</v>
      </c>
      <c r="AB3" s="1"/>
      <c r="AC3" s="1"/>
      <c r="AD3" s="1"/>
      <c r="AE3" s="26">
        <v>3.2</v>
      </c>
      <c r="AF3" s="26"/>
      <c r="AG3" s="26"/>
      <c r="AH3" s="26">
        <v>3.38</v>
      </c>
      <c r="AI3" s="1"/>
      <c r="AJ3" s="1"/>
      <c r="AK3" s="1"/>
      <c r="AL3" s="1"/>
      <c r="AM3" s="1"/>
      <c r="AN3" s="1"/>
      <c r="AO3" s="1"/>
      <c r="AP3" s="1"/>
      <c r="AQ3" s="1"/>
      <c r="AR3" s="1" t="s">
        <v>52</v>
      </c>
      <c r="AS3" s="26"/>
      <c r="AT3" s="26"/>
      <c r="AU3" s="26"/>
      <c r="AV3" s="26"/>
      <c r="AW3" s="26"/>
      <c r="AX3" s="26"/>
      <c r="AY3" s="26"/>
      <c r="AZ3" s="26"/>
      <c r="BA3" s="26"/>
      <c r="BB3" s="34"/>
      <c r="BC3" s="34"/>
      <c r="BD3" s="34"/>
      <c r="BE3" s="34"/>
      <c r="BF3" s="34"/>
      <c r="BG3" s="34">
        <f t="shared" ref="BG3:BG35" si="2">((AH3*(L3))-(L3))</f>
        <v>3.5700000000000003</v>
      </c>
      <c r="BH3" s="34">
        <f t="shared" ref="BH3:BH35" si="3">0.93*(AH3-1)+1</f>
        <v>3.2134</v>
      </c>
      <c r="BI3" s="34"/>
      <c r="BJ3" s="34"/>
      <c r="BK3" s="26">
        <v>3.2</v>
      </c>
    </row>
    <row r="4" spans="1:63" ht="15.5" x14ac:dyDescent="0.35">
      <c r="A4" s="24">
        <v>45647</v>
      </c>
      <c r="B4" s="28" t="s">
        <v>59</v>
      </c>
      <c r="C4" s="1" t="s">
        <v>129</v>
      </c>
      <c r="D4" s="1" t="s">
        <v>173</v>
      </c>
      <c r="E4" s="1">
        <v>4.4800000000000004</v>
      </c>
      <c r="F4" s="25" t="s">
        <v>60</v>
      </c>
      <c r="G4" s="25" t="s">
        <v>61</v>
      </c>
      <c r="H4" s="1" t="s">
        <v>74</v>
      </c>
      <c r="I4" s="1">
        <v>7</v>
      </c>
      <c r="J4" s="1">
        <v>9</v>
      </c>
      <c r="K4" s="38" t="s">
        <v>214</v>
      </c>
      <c r="L4" s="26">
        <v>1.5</v>
      </c>
      <c r="M4" s="27" t="s">
        <v>236</v>
      </c>
      <c r="N4" s="1" t="s">
        <v>4</v>
      </c>
      <c r="O4" s="1"/>
      <c r="P4" s="1"/>
      <c r="Q4" s="1"/>
      <c r="R4" s="26">
        <v>3.1</v>
      </c>
      <c r="S4" s="1">
        <v>1</v>
      </c>
      <c r="T4" s="26">
        <f t="shared" si="0"/>
        <v>4.6500000000000004</v>
      </c>
      <c r="U4" s="26">
        <f t="shared" si="1"/>
        <v>3.1500000000000004</v>
      </c>
      <c r="V4" s="30">
        <f t="shared" ref="V4:V39" si="4">V3+U4</f>
        <v>0.65000000000000036</v>
      </c>
      <c r="W4" s="30">
        <f t="shared" ref="W4:W67" si="5">L4+W3</f>
        <v>4</v>
      </c>
      <c r="X4" s="31">
        <f t="shared" ref="X3:X4" si="6">SUM(V4/W4)</f>
        <v>0.16250000000000009</v>
      </c>
      <c r="Y4" s="32">
        <f t="shared" ref="Y3:Y41" si="7">V4/100</f>
        <v>6.5000000000000032E-3</v>
      </c>
      <c r="Z4" s="33">
        <f t="shared" ref="Z3:Z41" si="8">V4*100</f>
        <v>65.000000000000028</v>
      </c>
      <c r="AA4" s="1" t="s">
        <v>68</v>
      </c>
      <c r="AB4" s="1"/>
      <c r="AC4" s="1"/>
      <c r="AD4" s="1"/>
      <c r="AE4" s="26">
        <v>3.1</v>
      </c>
      <c r="AF4" s="26"/>
      <c r="AG4" s="26"/>
      <c r="AH4" s="26">
        <v>3.27</v>
      </c>
      <c r="AI4" s="1"/>
      <c r="AJ4" s="1"/>
      <c r="AK4" s="1"/>
      <c r="AL4" s="1"/>
      <c r="AM4" s="1"/>
      <c r="AN4" s="1"/>
      <c r="AO4" s="1"/>
      <c r="AP4" s="1"/>
      <c r="AQ4" s="1"/>
      <c r="AR4" s="1" t="s">
        <v>52</v>
      </c>
      <c r="AS4" s="26"/>
      <c r="AT4" s="26"/>
      <c r="AU4" s="26"/>
      <c r="AV4" s="26"/>
      <c r="AW4" s="26"/>
      <c r="AX4" s="26"/>
      <c r="AY4" s="26"/>
      <c r="AZ4" s="26"/>
      <c r="BA4" s="26"/>
      <c r="BB4" s="34"/>
      <c r="BC4" s="34"/>
      <c r="BD4" s="34"/>
      <c r="BE4" s="34"/>
      <c r="BF4" s="34"/>
      <c r="BG4" s="34">
        <f t="shared" si="2"/>
        <v>3.4050000000000002</v>
      </c>
      <c r="BH4" s="34">
        <f t="shared" si="3"/>
        <v>3.1111</v>
      </c>
      <c r="BI4" s="34"/>
      <c r="BJ4" s="34"/>
      <c r="BK4" s="26">
        <v>3.1</v>
      </c>
    </row>
    <row r="5" spans="1:63" ht="15.5" x14ac:dyDescent="0.35">
      <c r="A5" s="24">
        <v>45654</v>
      </c>
      <c r="B5" s="28" t="s">
        <v>59</v>
      </c>
      <c r="C5" s="1" t="s">
        <v>101</v>
      </c>
      <c r="D5" s="1" t="s">
        <v>173</v>
      </c>
      <c r="E5" s="26">
        <v>1.05</v>
      </c>
      <c r="F5" s="25" t="s">
        <v>60</v>
      </c>
      <c r="G5" s="25" t="s">
        <v>61</v>
      </c>
      <c r="H5" s="1" t="s">
        <v>81</v>
      </c>
      <c r="I5" s="1">
        <v>1</v>
      </c>
      <c r="J5" s="1">
        <v>6</v>
      </c>
      <c r="K5" s="37" t="s">
        <v>210</v>
      </c>
      <c r="L5" s="26">
        <v>2.5</v>
      </c>
      <c r="M5" s="27" t="s">
        <v>237</v>
      </c>
      <c r="N5" s="1" t="s">
        <v>4</v>
      </c>
      <c r="O5" s="1"/>
      <c r="P5" s="1"/>
      <c r="Q5" s="1"/>
      <c r="R5" s="26">
        <v>3</v>
      </c>
      <c r="S5" s="1">
        <v>3</v>
      </c>
      <c r="T5" s="26" t="str">
        <f t="shared" si="0"/>
        <v>0.00</v>
      </c>
      <c r="U5" s="26">
        <f t="shared" si="1"/>
        <v>-2.5</v>
      </c>
      <c r="V5" s="30">
        <f t="shared" si="4"/>
        <v>-1.8499999999999996</v>
      </c>
      <c r="W5" s="30">
        <f t="shared" si="5"/>
        <v>6.5</v>
      </c>
      <c r="X5" s="31">
        <f t="shared" ref="X5:X6" si="9">SUM(V5/W5)</f>
        <v>-0.28461538461538455</v>
      </c>
      <c r="Y5" s="32">
        <f t="shared" si="7"/>
        <v>-1.8499999999999996E-2</v>
      </c>
      <c r="Z5" s="33">
        <f t="shared" si="8"/>
        <v>-184.99999999999997</v>
      </c>
      <c r="AA5" s="1" t="s">
        <v>62</v>
      </c>
      <c r="AB5" s="1"/>
      <c r="AC5" s="1"/>
      <c r="AD5" s="1"/>
      <c r="AE5" s="26">
        <v>3</v>
      </c>
      <c r="AF5" s="26"/>
      <c r="AG5" s="26"/>
      <c r="AH5" s="26">
        <v>2.42</v>
      </c>
      <c r="AI5" s="1"/>
      <c r="AJ5" s="1"/>
      <c r="AK5" s="1"/>
      <c r="AL5" s="1"/>
      <c r="AM5" s="1"/>
      <c r="AN5" s="1"/>
      <c r="AO5" s="1"/>
      <c r="AP5" s="1"/>
      <c r="AQ5" s="1"/>
      <c r="AR5" s="1"/>
      <c r="AS5" s="26"/>
      <c r="AT5" s="26"/>
      <c r="AU5" s="26"/>
      <c r="AV5" s="26"/>
      <c r="AW5" s="26"/>
      <c r="AX5" s="26"/>
      <c r="AY5" s="26"/>
      <c r="AZ5" s="26"/>
      <c r="BA5" s="26"/>
      <c r="BB5" s="34"/>
      <c r="BC5" s="34"/>
      <c r="BD5" s="34"/>
      <c r="BE5" s="34"/>
      <c r="BF5" s="34"/>
      <c r="BG5" s="34">
        <f t="shared" si="2"/>
        <v>3.55</v>
      </c>
      <c r="BH5" s="34">
        <f t="shared" si="3"/>
        <v>2.3205999999999998</v>
      </c>
      <c r="BI5" s="34"/>
      <c r="BJ5" s="34"/>
      <c r="BK5" s="26">
        <v>3</v>
      </c>
    </row>
    <row r="6" spans="1:63" ht="15.5" x14ac:dyDescent="0.35">
      <c r="A6" s="24">
        <v>45654</v>
      </c>
      <c r="B6" s="28" t="s">
        <v>59</v>
      </c>
      <c r="C6" s="1" t="s">
        <v>101</v>
      </c>
      <c r="D6" s="1" t="s">
        <v>173</v>
      </c>
      <c r="E6" s="26">
        <v>1.05</v>
      </c>
      <c r="F6" s="25" t="s">
        <v>60</v>
      </c>
      <c r="G6" s="25" t="s">
        <v>61</v>
      </c>
      <c r="H6" s="1" t="s">
        <v>81</v>
      </c>
      <c r="I6" s="1">
        <v>1</v>
      </c>
      <c r="J6" s="1">
        <v>2</v>
      </c>
      <c r="K6" s="36" t="s">
        <v>208</v>
      </c>
      <c r="L6" s="26">
        <v>0.5</v>
      </c>
      <c r="M6" s="27" t="s">
        <v>238</v>
      </c>
      <c r="N6" s="1" t="s">
        <v>4</v>
      </c>
      <c r="O6" s="1"/>
      <c r="P6" s="1"/>
      <c r="Q6" s="1"/>
      <c r="R6" s="26">
        <v>6.5</v>
      </c>
      <c r="S6" s="1">
        <v>4</v>
      </c>
      <c r="T6" s="26" t="str">
        <f t="shared" si="0"/>
        <v>0.00</v>
      </c>
      <c r="U6" s="26">
        <f t="shared" si="1"/>
        <v>-0.5</v>
      </c>
      <c r="V6" s="30">
        <f t="shared" si="4"/>
        <v>-2.3499999999999996</v>
      </c>
      <c r="W6" s="30">
        <f t="shared" si="5"/>
        <v>7</v>
      </c>
      <c r="X6" s="31">
        <f t="shared" si="9"/>
        <v>-0.33571428571428569</v>
      </c>
      <c r="Y6" s="32">
        <f t="shared" si="7"/>
        <v>-2.3499999999999997E-2</v>
      </c>
      <c r="Z6" s="33">
        <f t="shared" si="8"/>
        <v>-234.99999999999997</v>
      </c>
      <c r="AA6" s="1" t="s">
        <v>62</v>
      </c>
      <c r="AB6" s="1"/>
      <c r="AC6" s="1"/>
      <c r="AD6" s="1"/>
      <c r="AE6" s="26">
        <v>6.5</v>
      </c>
      <c r="AF6" s="26"/>
      <c r="AG6" s="26"/>
      <c r="AH6" s="26">
        <v>6.96</v>
      </c>
      <c r="AI6" s="1"/>
      <c r="AJ6" s="1"/>
      <c r="AK6" s="1"/>
      <c r="AL6" s="1"/>
      <c r="AM6" s="1"/>
      <c r="AN6" s="1"/>
      <c r="AO6" s="1"/>
      <c r="AP6" s="1"/>
      <c r="AQ6" s="1"/>
      <c r="AR6" s="1"/>
      <c r="AS6" s="26"/>
      <c r="AT6" s="26"/>
      <c r="AU6" s="26"/>
      <c r="AV6" s="26"/>
      <c r="AW6" s="26"/>
      <c r="AX6" s="26"/>
      <c r="AY6" s="26"/>
      <c r="AZ6" s="26"/>
      <c r="BA6" s="26"/>
      <c r="BB6" s="34"/>
      <c r="BC6" s="34"/>
      <c r="BD6" s="34"/>
      <c r="BE6" s="34"/>
      <c r="BF6" s="34"/>
      <c r="BG6" s="34">
        <f t="shared" si="2"/>
        <v>2.98</v>
      </c>
      <c r="BH6" s="34">
        <f t="shared" si="3"/>
        <v>6.5428000000000006</v>
      </c>
      <c r="BI6" s="34"/>
      <c r="BJ6" s="34"/>
      <c r="BK6" s="26">
        <v>6.5</v>
      </c>
    </row>
    <row r="7" spans="1:63" ht="15.5" x14ac:dyDescent="0.35">
      <c r="A7" s="24">
        <v>45654</v>
      </c>
      <c r="B7" s="28" t="s">
        <v>59</v>
      </c>
      <c r="C7" s="1" t="s">
        <v>101</v>
      </c>
      <c r="D7" s="1" t="s">
        <v>173</v>
      </c>
      <c r="E7" s="26">
        <v>2.35</v>
      </c>
      <c r="F7" s="25" t="s">
        <v>60</v>
      </c>
      <c r="G7" s="25" t="s">
        <v>61</v>
      </c>
      <c r="H7" s="1" t="s">
        <v>70</v>
      </c>
      <c r="I7" s="1">
        <v>2</v>
      </c>
      <c r="J7" s="1">
        <v>5</v>
      </c>
      <c r="K7" s="37" t="s">
        <v>228</v>
      </c>
      <c r="L7" s="26">
        <v>0.5</v>
      </c>
      <c r="M7" s="27" t="s">
        <v>239</v>
      </c>
      <c r="N7" s="1" t="s">
        <v>4</v>
      </c>
      <c r="O7" s="1"/>
      <c r="P7" s="1"/>
      <c r="Q7" s="1"/>
      <c r="R7" s="26">
        <v>8</v>
      </c>
      <c r="S7" s="1">
        <v>3</v>
      </c>
      <c r="T7" s="26" t="str">
        <f t="shared" si="0"/>
        <v>0.00</v>
      </c>
      <c r="U7" s="26">
        <f t="shared" si="1"/>
        <v>-0.5</v>
      </c>
      <c r="V7" s="30">
        <f t="shared" si="4"/>
        <v>-2.8499999999999996</v>
      </c>
      <c r="W7" s="30">
        <f t="shared" si="5"/>
        <v>7.5</v>
      </c>
      <c r="X7" s="31">
        <f t="shared" ref="X7:X9" si="10">SUM(V7/W7)</f>
        <v>-0.37999999999999995</v>
      </c>
      <c r="Y7" s="32">
        <f t="shared" si="7"/>
        <v>-2.8499999999999998E-2</v>
      </c>
      <c r="Z7" s="33">
        <f t="shared" si="8"/>
        <v>-284.99999999999994</v>
      </c>
      <c r="AA7" s="1" t="s">
        <v>62</v>
      </c>
      <c r="AB7" s="1"/>
      <c r="AC7" s="1"/>
      <c r="AD7" s="1"/>
      <c r="AE7" s="26">
        <v>8</v>
      </c>
      <c r="AF7" s="26"/>
      <c r="AG7" s="26"/>
      <c r="AH7" s="26">
        <v>3.65</v>
      </c>
      <c r="AI7" s="1"/>
      <c r="AJ7" s="1"/>
      <c r="AK7" s="1"/>
      <c r="AL7" s="1"/>
      <c r="AM7" s="1"/>
      <c r="AN7" s="1"/>
      <c r="AO7" s="1"/>
      <c r="AP7" s="1"/>
      <c r="AQ7" s="1"/>
      <c r="AR7" s="1" t="s">
        <v>57</v>
      </c>
      <c r="AS7" s="26">
        <v>8</v>
      </c>
      <c r="AT7" s="26"/>
      <c r="AU7" s="26"/>
      <c r="AV7" s="26"/>
      <c r="AW7" s="26"/>
      <c r="AX7" s="26"/>
      <c r="AY7" s="26"/>
      <c r="AZ7" s="26"/>
      <c r="BA7" s="26"/>
      <c r="BB7" s="34"/>
      <c r="BC7" s="34"/>
      <c r="BD7" s="34"/>
      <c r="BE7" s="34"/>
      <c r="BF7" s="34"/>
      <c r="BG7" s="34">
        <f t="shared" si="2"/>
        <v>1.325</v>
      </c>
      <c r="BH7" s="34">
        <f t="shared" si="3"/>
        <v>3.4645000000000001</v>
      </c>
      <c r="BI7" s="34"/>
      <c r="BJ7" s="34"/>
      <c r="BK7" s="26">
        <v>4.5999999999999996</v>
      </c>
    </row>
    <row r="8" spans="1:63" ht="15.5" x14ac:dyDescent="0.35">
      <c r="A8" s="24">
        <v>45654</v>
      </c>
      <c r="B8" s="28" t="s">
        <v>59</v>
      </c>
      <c r="C8" s="1" t="s">
        <v>101</v>
      </c>
      <c r="D8" s="1" t="s">
        <v>173</v>
      </c>
      <c r="E8" s="26">
        <v>2.35</v>
      </c>
      <c r="F8" s="25" t="s">
        <v>60</v>
      </c>
      <c r="G8" s="25" t="s">
        <v>61</v>
      </c>
      <c r="H8" s="1" t="s">
        <v>70</v>
      </c>
      <c r="I8" s="1">
        <v>2</v>
      </c>
      <c r="J8" s="1">
        <v>7</v>
      </c>
      <c r="K8" s="27" t="s">
        <v>229</v>
      </c>
      <c r="L8" s="26">
        <v>0.5</v>
      </c>
      <c r="M8" s="27" t="s">
        <v>240</v>
      </c>
      <c r="N8" s="1" t="s">
        <v>4</v>
      </c>
      <c r="O8" s="1"/>
      <c r="P8" s="1"/>
      <c r="Q8" s="1"/>
      <c r="R8" s="26">
        <v>9.5</v>
      </c>
      <c r="S8" s="1" t="s">
        <v>63</v>
      </c>
      <c r="T8" s="26" t="str">
        <f t="shared" si="0"/>
        <v>0.00</v>
      </c>
      <c r="U8" s="26">
        <f t="shared" si="1"/>
        <v>-0.5</v>
      </c>
      <c r="V8" s="30">
        <f t="shared" si="4"/>
        <v>-3.3499999999999996</v>
      </c>
      <c r="W8" s="30">
        <f t="shared" si="5"/>
        <v>8</v>
      </c>
      <c r="X8" s="31">
        <f t="shared" si="10"/>
        <v>-0.41874999999999996</v>
      </c>
      <c r="Y8" s="32">
        <f t="shared" si="7"/>
        <v>-3.3499999999999995E-2</v>
      </c>
      <c r="Z8" s="33">
        <f t="shared" si="8"/>
        <v>-334.99999999999994</v>
      </c>
      <c r="AA8" s="1" t="s">
        <v>62</v>
      </c>
      <c r="AB8" s="1"/>
      <c r="AC8" s="1"/>
      <c r="AD8" s="1"/>
      <c r="AE8" s="26">
        <v>9.5</v>
      </c>
      <c r="AF8" s="26"/>
      <c r="AG8" s="26"/>
      <c r="AH8" s="26">
        <v>11.91</v>
      </c>
      <c r="AI8" s="1"/>
      <c r="AJ8" s="1"/>
      <c r="AK8" s="1"/>
      <c r="AL8" s="1"/>
      <c r="AM8" s="1"/>
      <c r="AN8" s="1"/>
      <c r="AO8" s="1"/>
      <c r="AP8" s="1"/>
      <c r="AQ8" s="1"/>
      <c r="AR8" s="1" t="s">
        <v>57</v>
      </c>
      <c r="AS8" s="26">
        <v>9.5</v>
      </c>
      <c r="AT8" s="26"/>
      <c r="AU8" s="26"/>
      <c r="AV8" s="26"/>
      <c r="AW8" s="26"/>
      <c r="AX8" s="26"/>
      <c r="AY8" s="26"/>
      <c r="AZ8" s="26"/>
      <c r="BA8" s="26"/>
      <c r="BB8" s="34"/>
      <c r="BC8" s="34"/>
      <c r="BD8" s="34"/>
      <c r="BE8" s="34"/>
      <c r="BF8" s="34"/>
      <c r="BG8" s="34">
        <f t="shared" si="2"/>
        <v>5.4550000000000001</v>
      </c>
      <c r="BH8" s="34">
        <f t="shared" si="3"/>
        <v>11.1463</v>
      </c>
      <c r="BI8" s="34"/>
      <c r="BJ8" s="34"/>
      <c r="BK8" s="26">
        <v>8.5</v>
      </c>
    </row>
    <row r="9" spans="1:63" ht="15.5" x14ac:dyDescent="0.35">
      <c r="A9" s="24">
        <v>45654</v>
      </c>
      <c r="B9" s="28" t="s">
        <v>59</v>
      </c>
      <c r="C9" s="1" t="s">
        <v>101</v>
      </c>
      <c r="D9" s="1" t="s">
        <v>173</v>
      </c>
      <c r="E9" s="26">
        <v>2.5</v>
      </c>
      <c r="F9" s="25" t="s">
        <v>60</v>
      </c>
      <c r="G9" s="25" t="s">
        <v>61</v>
      </c>
      <c r="H9" s="1" t="s">
        <v>81</v>
      </c>
      <c r="I9" s="1">
        <v>4</v>
      </c>
      <c r="J9" s="1">
        <v>11</v>
      </c>
      <c r="K9" s="39" t="s">
        <v>226</v>
      </c>
      <c r="L9" s="26">
        <v>1</v>
      </c>
      <c r="M9" s="27" t="s">
        <v>241</v>
      </c>
      <c r="N9" s="1" t="s">
        <v>4</v>
      </c>
      <c r="O9" s="1"/>
      <c r="P9" s="1"/>
      <c r="Q9" s="1"/>
      <c r="R9" s="26">
        <v>2.6</v>
      </c>
      <c r="S9" s="1">
        <v>2</v>
      </c>
      <c r="T9" s="26" t="str">
        <f t="shared" si="0"/>
        <v>0.00</v>
      </c>
      <c r="U9" s="26">
        <f t="shared" si="1"/>
        <v>-1</v>
      </c>
      <c r="V9" s="30">
        <f t="shared" si="4"/>
        <v>-4.3499999999999996</v>
      </c>
      <c r="W9" s="30">
        <f t="shared" si="5"/>
        <v>9</v>
      </c>
      <c r="X9" s="31">
        <f t="shared" si="10"/>
        <v>-0.48333333333333328</v>
      </c>
      <c r="Y9" s="32">
        <f t="shared" si="7"/>
        <v>-4.3499999999999997E-2</v>
      </c>
      <c r="Z9" s="33">
        <f t="shared" si="8"/>
        <v>-434.99999999999994</v>
      </c>
      <c r="AA9" s="1" t="s">
        <v>62</v>
      </c>
      <c r="AB9" s="1"/>
      <c r="AC9" s="1"/>
      <c r="AD9" s="1"/>
      <c r="AE9" s="26">
        <v>2.6</v>
      </c>
      <c r="AF9" s="26"/>
      <c r="AG9" s="26"/>
      <c r="AH9" s="26">
        <v>2.62</v>
      </c>
      <c r="AI9" s="1"/>
      <c r="AJ9" s="1"/>
      <c r="AK9" s="1"/>
      <c r="AL9" s="1"/>
      <c r="AM9" s="1"/>
      <c r="AN9" s="1"/>
      <c r="AO9" s="1"/>
      <c r="AP9" s="1"/>
      <c r="AQ9" s="1"/>
      <c r="AR9" s="1"/>
      <c r="AS9" s="26"/>
      <c r="AT9" s="26"/>
      <c r="AU9" s="26"/>
      <c r="AV9" s="26"/>
      <c r="AW9" s="26"/>
      <c r="AX9" s="26"/>
      <c r="AY9" s="26"/>
      <c r="AZ9" s="26"/>
      <c r="BA9" s="26"/>
      <c r="BB9" s="34"/>
      <c r="BC9" s="34"/>
      <c r="BD9" s="34"/>
      <c r="BE9" s="34"/>
      <c r="BF9" s="34"/>
      <c r="BG9" s="34">
        <f t="shared" si="2"/>
        <v>1.62</v>
      </c>
      <c r="BH9" s="34">
        <f t="shared" si="3"/>
        <v>2.5066000000000002</v>
      </c>
      <c r="BI9" s="34"/>
      <c r="BJ9" s="34"/>
      <c r="BK9" s="26">
        <v>2.6</v>
      </c>
    </row>
    <row r="10" spans="1:63" ht="15.5" x14ac:dyDescent="0.35">
      <c r="A10" s="24">
        <v>45654</v>
      </c>
      <c r="B10" s="28" t="s">
        <v>59</v>
      </c>
      <c r="C10" s="1" t="s">
        <v>101</v>
      </c>
      <c r="D10" s="1" t="s">
        <v>173</v>
      </c>
      <c r="E10" s="26">
        <v>4.12</v>
      </c>
      <c r="F10" s="25" t="s">
        <v>60</v>
      </c>
      <c r="G10" s="25" t="s">
        <v>61</v>
      </c>
      <c r="H10" s="1" t="s">
        <v>74</v>
      </c>
      <c r="I10" s="1">
        <v>6</v>
      </c>
      <c r="J10" s="1">
        <v>12</v>
      </c>
      <c r="K10" s="27" t="s">
        <v>198</v>
      </c>
      <c r="L10" s="26">
        <v>1</v>
      </c>
      <c r="M10" s="27" t="s">
        <v>242</v>
      </c>
      <c r="N10" s="1" t="s">
        <v>4</v>
      </c>
      <c r="O10" s="1"/>
      <c r="P10" s="1"/>
      <c r="Q10" s="1"/>
      <c r="R10" s="26">
        <v>11</v>
      </c>
      <c r="S10" s="1" t="s">
        <v>63</v>
      </c>
      <c r="T10" s="26" t="str">
        <f t="shared" si="0"/>
        <v>0.00</v>
      </c>
      <c r="U10" s="26">
        <f t="shared" si="1"/>
        <v>-1</v>
      </c>
      <c r="V10" s="30">
        <f t="shared" si="4"/>
        <v>-5.35</v>
      </c>
      <c r="W10" s="30">
        <f t="shared" si="5"/>
        <v>10</v>
      </c>
      <c r="X10" s="31">
        <f t="shared" ref="X10:X11" si="11">SUM(V10/W10)</f>
        <v>-0.53499999999999992</v>
      </c>
      <c r="Y10" s="32">
        <f t="shared" si="7"/>
        <v>-5.3499999999999999E-2</v>
      </c>
      <c r="Z10" s="33">
        <f t="shared" si="8"/>
        <v>-535</v>
      </c>
      <c r="AA10" s="1" t="s">
        <v>62</v>
      </c>
      <c r="AB10" s="1"/>
      <c r="AC10" s="1"/>
      <c r="AD10" s="1"/>
      <c r="AE10" s="26">
        <v>11</v>
      </c>
      <c r="AF10" s="26"/>
      <c r="AG10" s="26"/>
      <c r="AH10" s="26">
        <v>7.01</v>
      </c>
      <c r="AI10" s="1"/>
      <c r="AJ10" s="1"/>
      <c r="AK10" s="1"/>
      <c r="AL10" s="1"/>
      <c r="AM10" s="1"/>
      <c r="AN10" s="1"/>
      <c r="AO10" s="1"/>
      <c r="AP10" s="1"/>
      <c r="AQ10" s="1"/>
      <c r="AR10" s="1" t="s">
        <v>57</v>
      </c>
      <c r="AS10" s="26">
        <v>11</v>
      </c>
      <c r="AT10" s="26"/>
      <c r="AU10" s="26"/>
      <c r="AV10" s="26"/>
      <c r="AW10" s="26"/>
      <c r="AX10" s="26"/>
      <c r="AY10" s="26"/>
      <c r="AZ10" s="26"/>
      <c r="BA10" s="26"/>
      <c r="BB10" s="34"/>
      <c r="BC10" s="34"/>
      <c r="BD10" s="34"/>
      <c r="BE10" s="34"/>
      <c r="BF10" s="34"/>
      <c r="BG10" s="34">
        <f t="shared" si="2"/>
        <v>6.01</v>
      </c>
      <c r="BH10" s="34">
        <f t="shared" si="3"/>
        <v>6.5892999999999997</v>
      </c>
      <c r="BI10" s="34"/>
      <c r="BJ10" s="34"/>
      <c r="BK10" s="26">
        <v>9</v>
      </c>
    </row>
    <row r="11" spans="1:63" ht="15.5" x14ac:dyDescent="0.35">
      <c r="A11" s="24">
        <v>45654</v>
      </c>
      <c r="B11" s="28" t="s">
        <v>59</v>
      </c>
      <c r="C11" s="1" t="s">
        <v>101</v>
      </c>
      <c r="D11" s="1" t="s">
        <v>173</v>
      </c>
      <c r="E11" s="26">
        <v>4.12</v>
      </c>
      <c r="F11" s="25" t="s">
        <v>60</v>
      </c>
      <c r="G11" s="25" t="s">
        <v>61</v>
      </c>
      <c r="H11" s="1" t="s">
        <v>74</v>
      </c>
      <c r="I11" s="1">
        <v>6</v>
      </c>
      <c r="J11" s="1">
        <v>12</v>
      </c>
      <c r="K11" s="27" t="s">
        <v>198</v>
      </c>
      <c r="L11" s="26">
        <v>1</v>
      </c>
      <c r="M11" s="27" t="s">
        <v>242</v>
      </c>
      <c r="N11" s="1" t="s">
        <v>5</v>
      </c>
      <c r="O11" s="1"/>
      <c r="P11" s="1"/>
      <c r="Q11" s="1"/>
      <c r="R11" s="26">
        <v>3.6</v>
      </c>
      <c r="S11" s="1" t="s">
        <v>63</v>
      </c>
      <c r="T11" s="26" t="str">
        <f t="shared" si="0"/>
        <v>0.00</v>
      </c>
      <c r="U11" s="26">
        <f t="shared" si="1"/>
        <v>-1</v>
      </c>
      <c r="V11" s="30">
        <f t="shared" si="4"/>
        <v>-6.35</v>
      </c>
      <c r="W11" s="30">
        <f t="shared" si="5"/>
        <v>11</v>
      </c>
      <c r="X11" s="31">
        <f t="shared" si="11"/>
        <v>-0.57727272727272727</v>
      </c>
      <c r="Y11" s="32">
        <f t="shared" si="7"/>
        <v>-6.3500000000000001E-2</v>
      </c>
      <c r="Z11" s="33">
        <f t="shared" si="8"/>
        <v>-635</v>
      </c>
      <c r="AA11" s="1" t="s">
        <v>62</v>
      </c>
      <c r="AB11" s="1"/>
      <c r="AC11" s="1"/>
      <c r="AD11" s="1"/>
      <c r="AE11" s="26">
        <v>3.6</v>
      </c>
      <c r="AF11" s="26"/>
      <c r="AG11" s="26"/>
      <c r="AH11" s="26">
        <v>2.64</v>
      </c>
      <c r="AI11" s="1"/>
      <c r="AJ11" s="1"/>
      <c r="AK11" s="1"/>
      <c r="AL11" s="1"/>
      <c r="AM11" s="1"/>
      <c r="AN11" s="1"/>
      <c r="AO11" s="1"/>
      <c r="AP11" s="1"/>
      <c r="AQ11" s="1"/>
      <c r="AR11" s="1" t="s">
        <v>57</v>
      </c>
      <c r="AS11" s="26">
        <v>3.6</v>
      </c>
      <c r="AT11" s="26"/>
      <c r="AU11" s="26"/>
      <c r="AV11" s="26"/>
      <c r="AW11" s="26"/>
      <c r="AX11" s="26"/>
      <c r="AY11" s="26"/>
      <c r="AZ11" s="26"/>
      <c r="BA11" s="26"/>
      <c r="BB11" s="34"/>
      <c r="BC11" s="34"/>
      <c r="BD11" s="34"/>
      <c r="BE11" s="34"/>
      <c r="BF11" s="34"/>
      <c r="BG11" s="34">
        <f t="shared" si="2"/>
        <v>1.6400000000000001</v>
      </c>
      <c r="BH11" s="34">
        <f t="shared" si="3"/>
        <v>2.5251999999999999</v>
      </c>
      <c r="BI11" s="34"/>
      <c r="BJ11" s="34"/>
      <c r="BK11" s="26">
        <v>2.6</v>
      </c>
    </row>
    <row r="12" spans="1:63" ht="15.5" x14ac:dyDescent="0.35">
      <c r="A12" s="24">
        <v>45655</v>
      </c>
      <c r="B12" s="28" t="s">
        <v>59</v>
      </c>
      <c r="C12" s="1" t="s">
        <v>149</v>
      </c>
      <c r="D12" s="1" t="s">
        <v>174</v>
      </c>
      <c r="E12" s="1">
        <v>2.0499999999999998</v>
      </c>
      <c r="F12" s="25" t="s">
        <v>60</v>
      </c>
      <c r="G12" s="25" t="s">
        <v>61</v>
      </c>
      <c r="H12" s="1" t="s">
        <v>89</v>
      </c>
      <c r="I12" s="1">
        <v>2</v>
      </c>
      <c r="J12" s="1">
        <v>11</v>
      </c>
      <c r="K12" s="27" t="s">
        <v>231</v>
      </c>
      <c r="L12" s="26">
        <v>1</v>
      </c>
      <c r="M12" s="27" t="s">
        <v>243</v>
      </c>
      <c r="N12" s="1" t="s">
        <v>4</v>
      </c>
      <c r="O12" s="1"/>
      <c r="P12" s="1"/>
      <c r="Q12" s="1"/>
      <c r="R12" s="26">
        <v>3.6</v>
      </c>
      <c r="S12" s="1" t="s">
        <v>63</v>
      </c>
      <c r="T12" s="26" t="str">
        <f t="shared" si="0"/>
        <v>0.00</v>
      </c>
      <c r="U12" s="26">
        <f t="shared" si="1"/>
        <v>-1</v>
      </c>
      <c r="V12" s="30">
        <f t="shared" si="4"/>
        <v>-7.35</v>
      </c>
      <c r="W12" s="30">
        <f t="shared" si="5"/>
        <v>12</v>
      </c>
      <c r="X12" s="31">
        <f t="shared" ref="X12:X14" si="12">SUM(V12/W12)</f>
        <v>-0.61249999999999993</v>
      </c>
      <c r="Y12" s="32">
        <f t="shared" si="7"/>
        <v>-7.3499999999999996E-2</v>
      </c>
      <c r="Z12" s="33">
        <f t="shared" si="8"/>
        <v>-735</v>
      </c>
      <c r="AA12" s="1" t="s">
        <v>62</v>
      </c>
      <c r="AB12" s="1"/>
      <c r="AC12" s="1"/>
      <c r="AD12" s="1"/>
      <c r="AE12" s="26">
        <v>3.6</v>
      </c>
      <c r="AF12" s="26"/>
      <c r="AG12" s="26"/>
      <c r="AH12" s="26">
        <v>3.05</v>
      </c>
      <c r="AI12" s="1"/>
      <c r="AJ12" s="1"/>
      <c r="AK12" s="1"/>
      <c r="AL12" s="1"/>
      <c r="AM12" s="1"/>
      <c r="AN12" s="1"/>
      <c r="AO12" s="1"/>
      <c r="AP12" s="1"/>
      <c r="AQ12" s="1"/>
      <c r="AR12" s="1" t="s">
        <v>52</v>
      </c>
      <c r="AS12" s="26"/>
      <c r="AT12" s="26"/>
      <c r="AU12" s="26"/>
      <c r="AV12" s="26"/>
      <c r="AW12" s="26"/>
      <c r="AX12" s="26"/>
      <c r="AY12" s="26"/>
      <c r="AZ12" s="26"/>
      <c r="BA12" s="26"/>
      <c r="BB12" s="34"/>
      <c r="BC12" s="34"/>
      <c r="BD12" s="34"/>
      <c r="BE12" s="34"/>
      <c r="BF12" s="34"/>
      <c r="BG12" s="34">
        <f t="shared" si="2"/>
        <v>2.0499999999999998</v>
      </c>
      <c r="BH12" s="34">
        <f t="shared" si="3"/>
        <v>2.9064999999999999</v>
      </c>
      <c r="BI12" s="34"/>
      <c r="BJ12" s="34"/>
      <c r="BK12" s="26">
        <v>3.6</v>
      </c>
    </row>
    <row r="13" spans="1:63" ht="15.5" x14ac:dyDescent="0.35">
      <c r="A13" s="24">
        <v>45655</v>
      </c>
      <c r="B13" s="28" t="s">
        <v>59</v>
      </c>
      <c r="C13" s="1" t="s">
        <v>149</v>
      </c>
      <c r="D13" s="1" t="s">
        <v>174</v>
      </c>
      <c r="E13" s="1">
        <v>7.55</v>
      </c>
      <c r="F13" s="25" t="s">
        <v>60</v>
      </c>
      <c r="G13" s="25" t="s">
        <v>61</v>
      </c>
      <c r="H13" s="1" t="s">
        <v>98</v>
      </c>
      <c r="I13" s="1">
        <v>7</v>
      </c>
      <c r="J13" s="1">
        <v>5</v>
      </c>
      <c r="K13" s="37" t="s">
        <v>202</v>
      </c>
      <c r="L13" s="26">
        <v>1.5</v>
      </c>
      <c r="M13" s="27" t="s">
        <v>244</v>
      </c>
      <c r="N13" s="1" t="s">
        <v>4</v>
      </c>
      <c r="O13" s="1"/>
      <c r="P13" s="1"/>
      <c r="Q13" s="1"/>
      <c r="R13" s="26">
        <v>2.2999999999999998</v>
      </c>
      <c r="S13" s="1">
        <v>3</v>
      </c>
      <c r="T13" s="26" t="str">
        <f t="shared" si="0"/>
        <v>0.00</v>
      </c>
      <c r="U13" s="26">
        <f t="shared" si="1"/>
        <v>-1.5</v>
      </c>
      <c r="V13" s="30">
        <f t="shared" si="4"/>
        <v>-8.85</v>
      </c>
      <c r="W13" s="30">
        <f t="shared" si="5"/>
        <v>13.5</v>
      </c>
      <c r="X13" s="31">
        <f t="shared" si="12"/>
        <v>-0.65555555555555556</v>
      </c>
      <c r="Y13" s="32">
        <f t="shared" si="7"/>
        <v>-8.8499999999999995E-2</v>
      </c>
      <c r="Z13" s="33">
        <f t="shared" si="8"/>
        <v>-885</v>
      </c>
      <c r="AA13" s="1" t="s">
        <v>62</v>
      </c>
      <c r="AB13" s="1" t="s">
        <v>62</v>
      </c>
      <c r="AC13" s="1" t="s">
        <v>62</v>
      </c>
      <c r="AD13" s="1" t="s">
        <v>62</v>
      </c>
      <c r="AE13" s="26">
        <v>2.2999999999999998</v>
      </c>
      <c r="AF13" s="26"/>
      <c r="AG13" s="26"/>
      <c r="AH13" s="26">
        <v>2.2000000000000002</v>
      </c>
      <c r="AI13" s="1"/>
      <c r="AJ13" s="1"/>
      <c r="AK13" s="1"/>
      <c r="AL13" s="1"/>
      <c r="AM13" s="1"/>
      <c r="AN13" s="1"/>
      <c r="AO13" s="1"/>
      <c r="AP13" s="1"/>
      <c r="AQ13" s="1"/>
      <c r="AR13" s="1" t="s">
        <v>52</v>
      </c>
      <c r="AS13" s="26"/>
      <c r="AT13" s="26"/>
      <c r="AU13" s="26"/>
      <c r="AV13" s="26"/>
      <c r="AW13" s="26"/>
      <c r="AX13" s="26"/>
      <c r="AY13" s="26"/>
      <c r="AZ13" s="26"/>
      <c r="BA13" s="26"/>
      <c r="BB13" s="34"/>
      <c r="BC13" s="34"/>
      <c r="BD13" s="34"/>
      <c r="BE13" s="34"/>
      <c r="BF13" s="34"/>
      <c r="BG13" s="34">
        <f t="shared" si="2"/>
        <v>1.8000000000000003</v>
      </c>
      <c r="BH13" s="34">
        <f t="shared" si="3"/>
        <v>2.1160000000000005</v>
      </c>
      <c r="BI13" s="34"/>
      <c r="BJ13" s="34"/>
      <c r="BK13" s="26">
        <v>2.2999999999999998</v>
      </c>
    </row>
    <row r="14" spans="1:63" ht="15.5" x14ac:dyDescent="0.35">
      <c r="A14" s="24">
        <v>45657</v>
      </c>
      <c r="B14" s="28" t="s">
        <v>59</v>
      </c>
      <c r="C14" s="1" t="s">
        <v>247</v>
      </c>
      <c r="D14" s="1" t="s">
        <v>175</v>
      </c>
      <c r="E14" s="1">
        <v>1.45</v>
      </c>
      <c r="F14" s="25" t="s">
        <v>60</v>
      </c>
      <c r="G14" s="25" t="s">
        <v>61</v>
      </c>
      <c r="H14" s="1" t="s">
        <v>221</v>
      </c>
      <c r="I14" s="1">
        <v>2</v>
      </c>
      <c r="J14" s="1">
        <v>12</v>
      </c>
      <c r="K14" s="27" t="s">
        <v>245</v>
      </c>
      <c r="L14" s="26">
        <v>1.5</v>
      </c>
      <c r="M14" s="27" t="s">
        <v>246</v>
      </c>
      <c r="N14" s="1" t="s">
        <v>4</v>
      </c>
      <c r="O14" s="1"/>
      <c r="P14" s="1"/>
      <c r="Q14" s="1"/>
      <c r="R14" s="26">
        <v>3.52</v>
      </c>
      <c r="S14" s="1" t="s">
        <v>63</v>
      </c>
      <c r="T14" s="26" t="str">
        <f t="shared" si="0"/>
        <v>0.00</v>
      </c>
      <c r="U14" s="26">
        <f t="shared" si="1"/>
        <v>-1.5</v>
      </c>
      <c r="V14" s="30">
        <f t="shared" si="4"/>
        <v>-10.35</v>
      </c>
      <c r="W14" s="30">
        <f t="shared" si="5"/>
        <v>15</v>
      </c>
      <c r="X14" s="31">
        <f t="shared" si="12"/>
        <v>-0.69</v>
      </c>
      <c r="Y14" s="32">
        <f t="shared" si="7"/>
        <v>-0.10349999999999999</v>
      </c>
      <c r="Z14" s="33">
        <f t="shared" si="8"/>
        <v>-1035</v>
      </c>
      <c r="AA14" s="1" t="s">
        <v>62</v>
      </c>
      <c r="AB14" s="1"/>
      <c r="AC14" s="1"/>
      <c r="AD14" s="1"/>
      <c r="AE14" s="26">
        <v>3.52</v>
      </c>
      <c r="AF14" s="26"/>
      <c r="AG14" s="26"/>
      <c r="AH14" s="26">
        <v>2.2000000000000002</v>
      </c>
      <c r="AI14" s="1"/>
      <c r="AJ14" s="1"/>
      <c r="AK14" s="1"/>
      <c r="AL14" s="1"/>
      <c r="AM14" s="1"/>
      <c r="AN14" s="1"/>
      <c r="AO14" s="1"/>
      <c r="AP14" s="1"/>
      <c r="AQ14" s="1"/>
      <c r="AR14" s="1" t="s">
        <v>57</v>
      </c>
      <c r="AS14" s="26">
        <v>4</v>
      </c>
      <c r="AT14" s="26"/>
      <c r="AU14" s="26"/>
      <c r="AV14" s="26"/>
      <c r="AW14" s="26"/>
      <c r="AX14" s="26"/>
      <c r="AY14" s="26"/>
      <c r="AZ14" s="26"/>
      <c r="BA14" s="26"/>
      <c r="BB14" s="34"/>
      <c r="BC14" s="34"/>
      <c r="BD14" s="34"/>
      <c r="BE14" s="34"/>
      <c r="BF14" s="34"/>
      <c r="BG14" s="34">
        <f t="shared" si="2"/>
        <v>1.8000000000000003</v>
      </c>
      <c r="BH14" s="34">
        <f t="shared" si="3"/>
        <v>2.1160000000000005</v>
      </c>
      <c r="BI14" s="34"/>
      <c r="BJ14" s="34"/>
      <c r="BK14" s="26">
        <v>1.95</v>
      </c>
    </row>
    <row r="15" spans="1:63" ht="15.5" x14ac:dyDescent="0.35">
      <c r="A15" s="40">
        <v>45658</v>
      </c>
      <c r="B15" s="28" t="s">
        <v>59</v>
      </c>
      <c r="C15" s="1" t="s">
        <v>182</v>
      </c>
      <c r="D15" s="1" t="s">
        <v>176</v>
      </c>
      <c r="E15" s="1">
        <v>1.57</v>
      </c>
      <c r="F15" s="25" t="s">
        <v>60</v>
      </c>
      <c r="G15" s="25" t="s">
        <v>61</v>
      </c>
      <c r="H15" s="1" t="s">
        <v>94</v>
      </c>
      <c r="I15" s="1">
        <v>1</v>
      </c>
      <c r="J15" s="1">
        <v>2</v>
      </c>
      <c r="K15" s="38" t="s">
        <v>248</v>
      </c>
      <c r="L15" s="26">
        <v>1</v>
      </c>
      <c r="M15" s="27" t="s">
        <v>251</v>
      </c>
      <c r="N15" s="1" t="s">
        <v>4</v>
      </c>
      <c r="O15" s="1"/>
      <c r="P15" s="1"/>
      <c r="Q15" s="1"/>
      <c r="R15" s="26">
        <v>2.2999999999999998</v>
      </c>
      <c r="S15" s="1">
        <v>1</v>
      </c>
      <c r="T15" s="26">
        <f t="shared" si="0"/>
        <v>2.2999999999999998</v>
      </c>
      <c r="U15" s="26">
        <f t="shared" si="1"/>
        <v>1.2999999999999998</v>
      </c>
      <c r="V15" s="30">
        <f t="shared" si="4"/>
        <v>-9.0500000000000007</v>
      </c>
      <c r="W15" s="30">
        <f t="shared" si="5"/>
        <v>16</v>
      </c>
      <c r="X15" s="31">
        <f t="shared" ref="X15:X18" si="13">SUM(V15/W15)</f>
        <v>-0.56562500000000004</v>
      </c>
      <c r="Y15" s="32">
        <f t="shared" si="7"/>
        <v>-9.0500000000000011E-2</v>
      </c>
      <c r="Z15" s="33">
        <f t="shared" si="8"/>
        <v>-905.00000000000011</v>
      </c>
      <c r="AA15" s="1" t="s">
        <v>68</v>
      </c>
      <c r="AB15" s="1"/>
      <c r="AC15" s="1"/>
      <c r="AD15" s="1"/>
      <c r="AE15" s="26">
        <v>2.2999999999999998</v>
      </c>
      <c r="AF15" s="26"/>
      <c r="AG15" s="26"/>
      <c r="AH15" s="26">
        <v>2.2200000000000002</v>
      </c>
      <c r="AI15" s="1"/>
      <c r="AJ15" s="1"/>
      <c r="AK15" s="1"/>
      <c r="AL15" s="1"/>
      <c r="AM15" s="1"/>
      <c r="AN15" s="1"/>
      <c r="AO15" s="1"/>
      <c r="AP15" s="1"/>
      <c r="AQ15" s="1"/>
      <c r="AR15" s="1" t="s">
        <v>52</v>
      </c>
      <c r="AS15" s="26"/>
      <c r="AT15" s="26"/>
      <c r="AU15" s="26"/>
      <c r="AV15" s="26"/>
      <c r="AW15" s="26"/>
      <c r="AX15" s="26"/>
      <c r="AY15" s="26"/>
      <c r="AZ15" s="26"/>
      <c r="BA15" s="26"/>
      <c r="BB15" s="34"/>
      <c r="BC15" s="34"/>
      <c r="BD15" s="34"/>
      <c r="BE15" s="34"/>
      <c r="BF15" s="34"/>
      <c r="BG15" s="34">
        <f t="shared" si="2"/>
        <v>1.2200000000000002</v>
      </c>
      <c r="BH15" s="34">
        <f t="shared" si="3"/>
        <v>2.1346000000000003</v>
      </c>
      <c r="BI15" s="34"/>
      <c r="BJ15" s="34"/>
      <c r="BK15" s="26">
        <v>2.2999999999999998</v>
      </c>
    </row>
    <row r="16" spans="1:63" ht="15.5" x14ac:dyDescent="0.35">
      <c r="A16" s="40">
        <v>45658</v>
      </c>
      <c r="B16" s="28" t="s">
        <v>59</v>
      </c>
      <c r="C16" s="1" t="s">
        <v>182</v>
      </c>
      <c r="D16" s="1" t="s">
        <v>176</v>
      </c>
      <c r="E16" s="1">
        <v>1.57</v>
      </c>
      <c r="F16" s="25" t="s">
        <v>60</v>
      </c>
      <c r="G16" s="25" t="s">
        <v>61</v>
      </c>
      <c r="H16" s="1" t="s">
        <v>94</v>
      </c>
      <c r="I16" s="1">
        <v>1</v>
      </c>
      <c r="J16" s="1">
        <v>8</v>
      </c>
      <c r="K16" s="27" t="s">
        <v>249</v>
      </c>
      <c r="L16" s="26">
        <v>0.5</v>
      </c>
      <c r="M16" s="27" t="s">
        <v>252</v>
      </c>
      <c r="N16" s="1" t="s">
        <v>4</v>
      </c>
      <c r="O16" s="1"/>
      <c r="P16" s="1"/>
      <c r="Q16" s="1"/>
      <c r="R16" s="26">
        <v>25.5</v>
      </c>
      <c r="S16" s="1" t="s">
        <v>63</v>
      </c>
      <c r="T16" s="26" t="str">
        <f t="shared" si="0"/>
        <v>0.00</v>
      </c>
      <c r="U16" s="26">
        <f t="shared" si="1"/>
        <v>-0.5</v>
      </c>
      <c r="V16" s="30">
        <f t="shared" si="4"/>
        <v>-9.5500000000000007</v>
      </c>
      <c r="W16" s="30">
        <f t="shared" si="5"/>
        <v>16.5</v>
      </c>
      <c r="X16" s="31">
        <f t="shared" si="13"/>
        <v>-0.57878787878787885</v>
      </c>
      <c r="Y16" s="32">
        <f t="shared" si="7"/>
        <v>-9.5500000000000002E-2</v>
      </c>
      <c r="Z16" s="33">
        <f t="shared" si="8"/>
        <v>-955.00000000000011</v>
      </c>
      <c r="AA16" s="1" t="s">
        <v>62</v>
      </c>
      <c r="AB16" s="1"/>
      <c r="AC16" s="1"/>
      <c r="AD16" s="1"/>
      <c r="AE16" s="26">
        <v>25.5</v>
      </c>
      <c r="AF16" s="26"/>
      <c r="AG16" s="26"/>
      <c r="AH16" s="26">
        <v>27.09</v>
      </c>
      <c r="AI16" s="1"/>
      <c r="AJ16" s="1"/>
      <c r="AK16" s="1"/>
      <c r="AL16" s="1"/>
      <c r="AM16" s="1"/>
      <c r="AN16" s="1"/>
      <c r="AO16" s="1"/>
      <c r="AP16" s="1"/>
      <c r="AQ16" s="1"/>
      <c r="AR16" s="1" t="s">
        <v>52</v>
      </c>
      <c r="AS16" s="26"/>
      <c r="AT16" s="26"/>
      <c r="AU16" s="26"/>
      <c r="AV16" s="26"/>
      <c r="AW16" s="26"/>
      <c r="AX16" s="26"/>
      <c r="AY16" s="26"/>
      <c r="AZ16" s="26"/>
      <c r="BA16" s="26"/>
      <c r="BB16" s="34"/>
      <c r="BC16" s="34"/>
      <c r="BD16" s="34"/>
      <c r="BE16" s="34"/>
      <c r="BF16" s="34"/>
      <c r="BG16" s="34">
        <f t="shared" si="2"/>
        <v>13.045</v>
      </c>
      <c r="BH16" s="34">
        <f t="shared" si="3"/>
        <v>25.2637</v>
      </c>
      <c r="BI16" s="34"/>
      <c r="BJ16" s="34"/>
      <c r="BK16" s="26">
        <v>25.5</v>
      </c>
    </row>
    <row r="17" spans="1:63" ht="15.5" x14ac:dyDescent="0.35">
      <c r="A17" s="40">
        <v>45658</v>
      </c>
      <c r="B17" s="28" t="s">
        <v>59</v>
      </c>
      <c r="C17" s="1" t="s">
        <v>182</v>
      </c>
      <c r="D17" s="1" t="s">
        <v>176</v>
      </c>
      <c r="E17" s="1">
        <v>1.57</v>
      </c>
      <c r="F17" s="25" t="s">
        <v>60</v>
      </c>
      <c r="G17" s="25" t="s">
        <v>61</v>
      </c>
      <c r="H17" s="1" t="s">
        <v>94</v>
      </c>
      <c r="I17" s="1">
        <v>1</v>
      </c>
      <c r="J17" s="1">
        <v>10</v>
      </c>
      <c r="K17" s="36" t="s">
        <v>250</v>
      </c>
      <c r="L17" s="26">
        <v>0.5</v>
      </c>
      <c r="M17" s="27" t="s">
        <v>253</v>
      </c>
      <c r="N17" s="1" t="s">
        <v>4</v>
      </c>
      <c r="O17" s="1"/>
      <c r="P17" s="1"/>
      <c r="Q17" s="1"/>
      <c r="R17" s="26">
        <v>9</v>
      </c>
      <c r="S17" s="1">
        <v>4</v>
      </c>
      <c r="T17" s="26" t="str">
        <f t="shared" si="0"/>
        <v>0.00</v>
      </c>
      <c r="U17" s="26">
        <f t="shared" si="1"/>
        <v>-0.5</v>
      </c>
      <c r="V17" s="30">
        <f t="shared" si="4"/>
        <v>-10.050000000000001</v>
      </c>
      <c r="W17" s="30">
        <f t="shared" si="5"/>
        <v>17</v>
      </c>
      <c r="X17" s="31">
        <f t="shared" si="13"/>
        <v>-0.5911764705882353</v>
      </c>
      <c r="Y17" s="32">
        <f t="shared" si="7"/>
        <v>-0.10050000000000001</v>
      </c>
      <c r="Z17" s="33">
        <f t="shared" si="8"/>
        <v>-1005.0000000000001</v>
      </c>
      <c r="AA17" s="1" t="s">
        <v>62</v>
      </c>
      <c r="AB17" s="1"/>
      <c r="AC17" s="1"/>
      <c r="AD17" s="1"/>
      <c r="AE17" s="26">
        <v>9</v>
      </c>
      <c r="AF17" s="26"/>
      <c r="AG17" s="26"/>
      <c r="AH17" s="26">
        <v>9.5299999999999994</v>
      </c>
      <c r="AI17" s="1"/>
      <c r="AJ17" s="1"/>
      <c r="AK17" s="1"/>
      <c r="AL17" s="1"/>
      <c r="AM17" s="1"/>
      <c r="AN17" s="1"/>
      <c r="AO17" s="1"/>
      <c r="AP17" s="1"/>
      <c r="AQ17" s="1"/>
      <c r="AR17" s="1" t="s">
        <v>52</v>
      </c>
      <c r="AS17" s="26"/>
      <c r="AT17" s="26"/>
      <c r="AU17" s="26"/>
      <c r="AV17" s="26"/>
      <c r="AW17" s="26"/>
      <c r="AX17" s="26"/>
      <c r="AY17" s="26"/>
      <c r="AZ17" s="26"/>
      <c r="BA17" s="26"/>
      <c r="BB17" s="34"/>
      <c r="BC17" s="34"/>
      <c r="BD17" s="34"/>
      <c r="BE17" s="34"/>
      <c r="BF17" s="34"/>
      <c r="BG17" s="34">
        <f t="shared" si="2"/>
        <v>4.2649999999999997</v>
      </c>
      <c r="BH17" s="34">
        <f t="shared" si="3"/>
        <v>8.9329000000000001</v>
      </c>
      <c r="BI17" s="34"/>
      <c r="BJ17" s="34"/>
      <c r="BK17" s="26">
        <v>9</v>
      </c>
    </row>
    <row r="18" spans="1:63" ht="15.5" x14ac:dyDescent="0.35">
      <c r="A18" s="40">
        <v>45658</v>
      </c>
      <c r="B18" s="28" t="s">
        <v>59</v>
      </c>
      <c r="C18" s="1" t="s">
        <v>182</v>
      </c>
      <c r="D18" s="1" t="s">
        <v>176</v>
      </c>
      <c r="E18" s="26">
        <v>3.2</v>
      </c>
      <c r="F18" s="25" t="s">
        <v>60</v>
      </c>
      <c r="G18" s="25" t="s">
        <v>61</v>
      </c>
      <c r="H18" s="1" t="s">
        <v>64</v>
      </c>
      <c r="I18" s="1">
        <v>2</v>
      </c>
      <c r="J18" s="1">
        <v>9</v>
      </c>
      <c r="K18" s="36" t="s">
        <v>197</v>
      </c>
      <c r="L18" s="26">
        <v>1</v>
      </c>
      <c r="M18" s="27" t="s">
        <v>254</v>
      </c>
      <c r="N18" s="1" t="s">
        <v>4</v>
      </c>
      <c r="O18" s="1"/>
      <c r="P18" s="1"/>
      <c r="Q18" s="1"/>
      <c r="R18" s="26">
        <v>6</v>
      </c>
      <c r="S18" s="1">
        <v>4</v>
      </c>
      <c r="T18" s="26" t="str">
        <f t="shared" si="0"/>
        <v>0.00</v>
      </c>
      <c r="U18" s="26">
        <f t="shared" si="1"/>
        <v>-1</v>
      </c>
      <c r="V18" s="30">
        <f t="shared" si="4"/>
        <v>-11.05</v>
      </c>
      <c r="W18" s="30">
        <f t="shared" si="5"/>
        <v>18</v>
      </c>
      <c r="X18" s="31">
        <f t="shared" si="13"/>
        <v>-0.61388888888888893</v>
      </c>
      <c r="Y18" s="32">
        <f t="shared" si="7"/>
        <v>-0.1105</v>
      </c>
      <c r="Z18" s="33">
        <f t="shared" si="8"/>
        <v>-1105</v>
      </c>
      <c r="AA18" s="1" t="s">
        <v>62</v>
      </c>
      <c r="AB18" s="1"/>
      <c r="AC18" s="1"/>
      <c r="AD18" s="1"/>
      <c r="AE18" s="26">
        <v>6</v>
      </c>
      <c r="AF18" s="26"/>
      <c r="AG18" s="26"/>
      <c r="AH18" s="26">
        <v>5.22</v>
      </c>
      <c r="AI18" s="1"/>
      <c r="AJ18" s="1"/>
      <c r="AK18" s="1"/>
      <c r="AL18" s="1"/>
      <c r="AM18" s="1"/>
      <c r="AN18" s="1"/>
      <c r="AO18" s="1"/>
      <c r="AP18" s="1"/>
      <c r="AQ18" s="1"/>
      <c r="AR18" s="1" t="s">
        <v>52</v>
      </c>
      <c r="AS18" s="26"/>
      <c r="AT18" s="26"/>
      <c r="AU18" s="26"/>
      <c r="AV18" s="26"/>
      <c r="AW18" s="26"/>
      <c r="AX18" s="26"/>
      <c r="AY18" s="26"/>
      <c r="AZ18" s="26"/>
      <c r="BA18" s="26"/>
      <c r="BB18" s="34"/>
      <c r="BC18" s="34"/>
      <c r="BD18" s="34"/>
      <c r="BE18" s="34"/>
      <c r="BF18" s="34"/>
      <c r="BG18" s="34">
        <f t="shared" si="2"/>
        <v>4.22</v>
      </c>
      <c r="BH18" s="34">
        <f t="shared" si="3"/>
        <v>4.9245999999999999</v>
      </c>
      <c r="BI18" s="34"/>
      <c r="BJ18" s="34"/>
      <c r="BK18" s="26">
        <v>6</v>
      </c>
    </row>
    <row r="19" spans="1:63" ht="15.5" x14ac:dyDescent="0.35">
      <c r="A19" s="40">
        <v>45660</v>
      </c>
      <c r="B19" s="28" t="s">
        <v>59</v>
      </c>
      <c r="C19" s="1" t="s">
        <v>185</v>
      </c>
      <c r="D19" s="1" t="s">
        <v>172</v>
      </c>
      <c r="E19" s="1">
        <v>3.05</v>
      </c>
      <c r="F19" s="25" t="s">
        <v>60</v>
      </c>
      <c r="G19" s="25" t="s">
        <v>61</v>
      </c>
      <c r="H19" s="1" t="s">
        <v>255</v>
      </c>
      <c r="I19" s="1">
        <v>4</v>
      </c>
      <c r="J19" s="1">
        <v>14</v>
      </c>
      <c r="K19" s="27" t="s">
        <v>233</v>
      </c>
      <c r="L19" s="26">
        <v>1</v>
      </c>
      <c r="M19" s="27" t="s">
        <v>257</v>
      </c>
      <c r="N19" s="1" t="s">
        <v>4</v>
      </c>
      <c r="O19" s="1"/>
      <c r="P19" s="1"/>
      <c r="Q19" s="1"/>
      <c r="R19" s="26">
        <v>4.0999999999999996</v>
      </c>
      <c r="S19" s="1" t="s">
        <v>63</v>
      </c>
      <c r="T19" s="26" t="str">
        <f t="shared" si="0"/>
        <v>0.00</v>
      </c>
      <c r="U19" s="26">
        <f t="shared" si="1"/>
        <v>-1</v>
      </c>
      <c r="V19" s="30">
        <f t="shared" si="4"/>
        <v>-12.05</v>
      </c>
      <c r="W19" s="30">
        <f t="shared" si="5"/>
        <v>19</v>
      </c>
      <c r="X19" s="31">
        <f t="shared" ref="X19" si="14">SUM(V19/W19)</f>
        <v>-0.63421052631578956</v>
      </c>
      <c r="Y19" s="32">
        <f t="shared" si="7"/>
        <v>-0.12050000000000001</v>
      </c>
      <c r="Z19" s="33">
        <f t="shared" si="8"/>
        <v>-1205</v>
      </c>
      <c r="AA19" s="1" t="s">
        <v>62</v>
      </c>
      <c r="AB19" s="1"/>
      <c r="AC19" s="1"/>
      <c r="AD19" s="1"/>
      <c r="AE19" s="26">
        <v>4.0999999999999996</v>
      </c>
      <c r="AF19" s="26"/>
      <c r="AG19" s="26"/>
      <c r="AH19" s="26">
        <v>3.67</v>
      </c>
      <c r="AI19" s="1"/>
      <c r="AJ19" s="1"/>
      <c r="AK19" s="1"/>
      <c r="AL19" s="1"/>
      <c r="AM19" s="1"/>
      <c r="AN19" s="1"/>
      <c r="AO19" s="1"/>
      <c r="AP19" s="1"/>
      <c r="AQ19" s="1"/>
      <c r="AR19" s="1" t="s">
        <v>52</v>
      </c>
      <c r="AS19" s="26"/>
      <c r="AT19" s="26"/>
      <c r="AU19" s="26"/>
      <c r="AV19" s="26"/>
      <c r="AW19" s="26"/>
      <c r="AX19" s="26"/>
      <c r="AY19" s="26"/>
      <c r="AZ19" s="26"/>
      <c r="BA19" s="26"/>
      <c r="BB19" s="34"/>
      <c r="BC19" s="34"/>
      <c r="BD19" s="34"/>
      <c r="BE19" s="34"/>
      <c r="BF19" s="34"/>
      <c r="BG19" s="34">
        <f t="shared" si="2"/>
        <v>2.67</v>
      </c>
      <c r="BH19" s="34">
        <f t="shared" si="3"/>
        <v>3.4830999999999999</v>
      </c>
      <c r="BI19" s="34"/>
      <c r="BJ19" s="34"/>
      <c r="BK19" s="26">
        <v>4.0999999999999996</v>
      </c>
    </row>
    <row r="20" spans="1:63" ht="15.5" x14ac:dyDescent="0.35">
      <c r="A20" s="40">
        <v>45660</v>
      </c>
      <c r="B20" s="28" t="s">
        <v>59</v>
      </c>
      <c r="C20" s="1" t="s">
        <v>185</v>
      </c>
      <c r="D20" s="1" t="s">
        <v>172</v>
      </c>
      <c r="E20" s="1">
        <v>3.47</v>
      </c>
      <c r="F20" s="25" t="s">
        <v>60</v>
      </c>
      <c r="G20" s="25" t="s">
        <v>61</v>
      </c>
      <c r="H20" s="1" t="s">
        <v>192</v>
      </c>
      <c r="I20" s="1">
        <v>4</v>
      </c>
      <c r="J20" s="1">
        <v>5</v>
      </c>
      <c r="K20" s="37" t="s">
        <v>256</v>
      </c>
      <c r="L20" s="26">
        <v>1</v>
      </c>
      <c r="M20" s="27" t="s">
        <v>258</v>
      </c>
      <c r="N20" s="1" t="s">
        <v>4</v>
      </c>
      <c r="O20" s="1"/>
      <c r="P20" s="1"/>
      <c r="Q20" s="1"/>
      <c r="R20" s="26">
        <v>2.2999999999999998</v>
      </c>
      <c r="S20" s="1">
        <v>3</v>
      </c>
      <c r="T20" s="26" t="str">
        <f t="shared" si="0"/>
        <v>0.00</v>
      </c>
      <c r="U20" s="26">
        <f t="shared" si="1"/>
        <v>-1</v>
      </c>
      <c r="V20" s="30">
        <f t="shared" si="4"/>
        <v>-13.05</v>
      </c>
      <c r="W20" s="30">
        <f t="shared" si="5"/>
        <v>20</v>
      </c>
      <c r="X20" s="31">
        <f>SUM(V20/W20)</f>
        <v>-0.65250000000000008</v>
      </c>
      <c r="Y20" s="32">
        <f t="shared" si="7"/>
        <v>-0.1305</v>
      </c>
      <c r="Z20" s="33">
        <f t="shared" si="8"/>
        <v>-1305</v>
      </c>
      <c r="AA20" s="1" t="s">
        <v>62</v>
      </c>
      <c r="AB20" s="1"/>
      <c r="AC20" s="1"/>
      <c r="AD20" s="1"/>
      <c r="AE20" s="26">
        <v>2.2999999999999998</v>
      </c>
      <c r="AF20" s="26"/>
      <c r="AG20" s="26"/>
      <c r="AH20" s="26">
        <v>2.46</v>
      </c>
      <c r="AI20" s="1"/>
      <c r="AJ20" s="1"/>
      <c r="AK20" s="1"/>
      <c r="AL20" s="1"/>
      <c r="AM20" s="1"/>
      <c r="AN20" s="1"/>
      <c r="AO20" s="1"/>
      <c r="AP20" s="1"/>
      <c r="AQ20" s="1"/>
      <c r="AR20" s="1" t="s">
        <v>52</v>
      </c>
      <c r="AS20" s="26"/>
      <c r="AT20" s="26"/>
      <c r="AU20" s="26"/>
      <c r="AV20" s="26"/>
      <c r="AW20" s="26"/>
      <c r="AX20" s="26"/>
      <c r="AY20" s="26"/>
      <c r="AZ20" s="26"/>
      <c r="BA20" s="26"/>
      <c r="BB20" s="34"/>
      <c r="BC20" s="34"/>
      <c r="BD20" s="34"/>
      <c r="BE20" s="34"/>
      <c r="BF20" s="34"/>
      <c r="BG20" s="34">
        <f t="shared" si="2"/>
        <v>1.46</v>
      </c>
      <c r="BH20" s="34">
        <f t="shared" si="3"/>
        <v>2.3578000000000001</v>
      </c>
      <c r="BI20" s="34"/>
      <c r="BJ20" s="34"/>
      <c r="BK20" s="26">
        <v>2.2999999999999998</v>
      </c>
    </row>
    <row r="21" spans="1:63" ht="15.5" x14ac:dyDescent="0.35">
      <c r="A21" s="40">
        <v>45661</v>
      </c>
      <c r="B21" s="28" t="s">
        <v>59</v>
      </c>
      <c r="C21" s="1" t="s">
        <v>120</v>
      </c>
      <c r="D21" s="1" t="s">
        <v>173</v>
      </c>
      <c r="E21" s="1">
        <v>3.05</v>
      </c>
      <c r="F21" s="25" t="s">
        <v>60</v>
      </c>
      <c r="G21" s="25" t="s">
        <v>61</v>
      </c>
      <c r="H21" s="1" t="s">
        <v>89</v>
      </c>
      <c r="I21" s="1">
        <v>1</v>
      </c>
      <c r="J21" s="1">
        <v>6</v>
      </c>
      <c r="K21" s="38" t="s">
        <v>259</v>
      </c>
      <c r="L21" s="26">
        <v>1</v>
      </c>
      <c r="M21" s="27" t="s">
        <v>260</v>
      </c>
      <c r="N21" s="1" t="s">
        <v>4</v>
      </c>
      <c r="O21" s="1"/>
      <c r="P21" s="1"/>
      <c r="Q21" s="1"/>
      <c r="R21" s="26">
        <v>6.8</v>
      </c>
      <c r="S21" s="1">
        <v>1</v>
      </c>
      <c r="T21" s="26">
        <f t="shared" si="0"/>
        <v>6.8</v>
      </c>
      <c r="U21" s="26">
        <f t="shared" si="1"/>
        <v>5.8</v>
      </c>
      <c r="V21" s="30">
        <f t="shared" si="4"/>
        <v>-7.2500000000000009</v>
      </c>
      <c r="W21" s="30">
        <f t="shared" si="5"/>
        <v>21</v>
      </c>
      <c r="X21" s="31">
        <f t="shared" ref="X21:X29" si="15">SUM(V21/W21)</f>
        <v>-0.34523809523809529</v>
      </c>
      <c r="Y21" s="32">
        <f t="shared" si="7"/>
        <v>-7.2500000000000009E-2</v>
      </c>
      <c r="Z21" s="33">
        <f t="shared" si="8"/>
        <v>-725.00000000000011</v>
      </c>
      <c r="AA21" s="1" t="s">
        <v>68</v>
      </c>
      <c r="AB21" s="1"/>
      <c r="AC21" s="1"/>
      <c r="AD21" s="1"/>
      <c r="AE21" s="26">
        <v>6.8</v>
      </c>
      <c r="AF21" s="26"/>
      <c r="AG21" s="26"/>
      <c r="AH21" s="26">
        <v>5.64</v>
      </c>
      <c r="AI21" s="1"/>
      <c r="AJ21" s="1"/>
      <c r="AK21" s="1"/>
      <c r="AL21" s="1"/>
      <c r="AM21" s="1"/>
      <c r="AN21" s="1"/>
      <c r="AO21" s="1"/>
      <c r="AP21" s="1"/>
      <c r="AQ21" s="1"/>
      <c r="AR21" s="1" t="s">
        <v>52</v>
      </c>
      <c r="AS21" s="26"/>
      <c r="AT21" s="26"/>
      <c r="AU21" s="26"/>
      <c r="AV21" s="26"/>
      <c r="AW21" s="26"/>
      <c r="AX21" s="26"/>
      <c r="AY21" s="26"/>
      <c r="AZ21" s="26"/>
      <c r="BA21" s="26"/>
      <c r="BB21" s="34"/>
      <c r="BC21" s="34"/>
      <c r="BD21" s="34"/>
      <c r="BE21" s="34"/>
      <c r="BF21" s="34"/>
      <c r="BG21" s="34">
        <f t="shared" si="2"/>
        <v>4.6399999999999997</v>
      </c>
      <c r="BH21" s="34">
        <f t="shared" si="3"/>
        <v>5.3151999999999999</v>
      </c>
      <c r="BI21" s="34"/>
      <c r="BJ21" s="34"/>
      <c r="BK21" s="26">
        <v>6.8</v>
      </c>
    </row>
    <row r="22" spans="1:63" ht="15.5" x14ac:dyDescent="0.35">
      <c r="A22" s="40">
        <v>45661</v>
      </c>
      <c r="B22" s="28" t="s">
        <v>59</v>
      </c>
      <c r="C22" s="1" t="s">
        <v>120</v>
      </c>
      <c r="D22" s="1" t="s">
        <v>173</v>
      </c>
      <c r="E22" s="1">
        <v>3.05</v>
      </c>
      <c r="F22" s="25" t="s">
        <v>60</v>
      </c>
      <c r="G22" s="25" t="s">
        <v>61</v>
      </c>
      <c r="H22" s="1" t="s">
        <v>89</v>
      </c>
      <c r="I22" s="1">
        <v>1</v>
      </c>
      <c r="J22" s="1">
        <v>2</v>
      </c>
      <c r="K22" s="39" t="s">
        <v>234</v>
      </c>
      <c r="L22" s="26">
        <v>1</v>
      </c>
      <c r="M22" s="27" t="s">
        <v>261</v>
      </c>
      <c r="N22" s="1" t="s">
        <v>4</v>
      </c>
      <c r="O22" s="1"/>
      <c r="P22" s="1"/>
      <c r="Q22" s="1"/>
      <c r="R22" s="26">
        <v>1.6</v>
      </c>
      <c r="S22" s="1">
        <v>2</v>
      </c>
      <c r="T22" s="26" t="str">
        <f t="shared" si="0"/>
        <v>0.00</v>
      </c>
      <c r="U22" s="26">
        <f t="shared" si="1"/>
        <v>-1</v>
      </c>
      <c r="V22" s="30">
        <f t="shared" si="4"/>
        <v>-8.25</v>
      </c>
      <c r="W22" s="30">
        <f>L22+W21</f>
        <v>22</v>
      </c>
      <c r="X22" s="31">
        <f t="shared" si="15"/>
        <v>-0.375</v>
      </c>
      <c r="Y22" s="32">
        <f t="shared" si="7"/>
        <v>-8.2500000000000004E-2</v>
      </c>
      <c r="Z22" s="33">
        <f t="shared" si="8"/>
        <v>-825</v>
      </c>
      <c r="AA22" s="1" t="s">
        <v>62</v>
      </c>
      <c r="AB22" s="1"/>
      <c r="AC22" s="1"/>
      <c r="AD22" s="1"/>
      <c r="AE22" s="26">
        <v>1.6</v>
      </c>
      <c r="AF22" s="26"/>
      <c r="AG22" s="26"/>
      <c r="AH22" s="26">
        <v>1.62</v>
      </c>
      <c r="AI22" s="1"/>
      <c r="AJ22" s="1"/>
      <c r="AK22" s="1"/>
      <c r="AL22" s="1"/>
      <c r="AM22" s="1"/>
      <c r="AN22" s="1"/>
      <c r="AO22" s="1"/>
      <c r="AP22" s="1"/>
      <c r="AQ22" s="1"/>
      <c r="AR22" s="1" t="s">
        <v>52</v>
      </c>
      <c r="AS22" s="26"/>
      <c r="AT22" s="26"/>
      <c r="AU22" s="26"/>
      <c r="AV22" s="26"/>
      <c r="AW22" s="26"/>
      <c r="AX22" s="26"/>
      <c r="AY22" s="26"/>
      <c r="AZ22" s="26"/>
      <c r="BA22" s="26"/>
      <c r="BB22" s="34"/>
      <c r="BC22" s="34"/>
      <c r="BD22" s="34"/>
      <c r="BE22" s="34"/>
      <c r="BF22" s="34"/>
      <c r="BG22" s="34">
        <f t="shared" si="2"/>
        <v>0.62000000000000011</v>
      </c>
      <c r="BH22" s="34">
        <f t="shared" si="3"/>
        <v>1.5766</v>
      </c>
      <c r="BI22" s="34"/>
      <c r="BJ22" s="34"/>
      <c r="BK22" s="26">
        <v>1.6</v>
      </c>
    </row>
    <row r="23" spans="1:63" ht="15.5" x14ac:dyDescent="0.35">
      <c r="A23" s="40">
        <v>45661</v>
      </c>
      <c r="B23" s="28" t="s">
        <v>59</v>
      </c>
      <c r="C23" s="1" t="s">
        <v>120</v>
      </c>
      <c r="D23" s="1" t="s">
        <v>173</v>
      </c>
      <c r="E23" s="1">
        <v>8.15</v>
      </c>
      <c r="F23" s="25" t="s">
        <v>60</v>
      </c>
      <c r="G23" s="25" t="s">
        <v>61</v>
      </c>
      <c r="H23" s="1" t="s">
        <v>80</v>
      </c>
      <c r="I23" s="1">
        <v>9</v>
      </c>
      <c r="J23" s="1">
        <v>4</v>
      </c>
      <c r="K23" s="38" t="s">
        <v>217</v>
      </c>
      <c r="L23" s="26">
        <v>1</v>
      </c>
      <c r="M23" s="27" t="s">
        <v>262</v>
      </c>
      <c r="N23" s="1" t="s">
        <v>4</v>
      </c>
      <c r="O23" s="1"/>
      <c r="P23" s="1"/>
      <c r="Q23" s="1"/>
      <c r="R23" s="26">
        <v>6</v>
      </c>
      <c r="S23" s="1">
        <v>1</v>
      </c>
      <c r="T23" s="26">
        <f t="shared" si="0"/>
        <v>6</v>
      </c>
      <c r="U23" s="26">
        <f t="shared" si="1"/>
        <v>5</v>
      </c>
      <c r="V23" s="30">
        <f t="shared" si="4"/>
        <v>-3.25</v>
      </c>
      <c r="W23" s="30">
        <f>L23+W22</f>
        <v>23</v>
      </c>
      <c r="X23" s="31">
        <f t="shared" si="15"/>
        <v>-0.14130434782608695</v>
      </c>
      <c r="Y23" s="32">
        <f t="shared" si="7"/>
        <v>-3.2500000000000001E-2</v>
      </c>
      <c r="Z23" s="33">
        <f t="shared" si="8"/>
        <v>-325</v>
      </c>
      <c r="AA23" s="1" t="s">
        <v>68</v>
      </c>
      <c r="AB23" s="1"/>
      <c r="AC23" s="1"/>
      <c r="AD23" s="1"/>
      <c r="AE23" s="26">
        <v>6</v>
      </c>
      <c r="AF23" s="26"/>
      <c r="AG23" s="26"/>
      <c r="AH23" s="26">
        <v>5.43</v>
      </c>
      <c r="AI23" s="1"/>
      <c r="AJ23" s="1"/>
      <c r="AK23" s="1"/>
      <c r="AL23" s="1"/>
      <c r="AM23" s="1"/>
      <c r="AN23" s="1"/>
      <c r="AO23" s="1"/>
      <c r="AP23" s="1"/>
      <c r="AQ23" s="1"/>
      <c r="AR23" s="1" t="s">
        <v>52</v>
      </c>
      <c r="AS23" s="26"/>
      <c r="AT23" s="26"/>
      <c r="AU23" s="26"/>
      <c r="AV23" s="26"/>
      <c r="AW23" s="26"/>
      <c r="AX23" s="26"/>
      <c r="AY23" s="26"/>
      <c r="AZ23" s="26"/>
      <c r="BA23" s="26"/>
      <c r="BB23" s="34"/>
      <c r="BC23" s="34"/>
      <c r="BD23" s="34"/>
      <c r="BE23" s="34"/>
      <c r="BF23" s="34"/>
      <c r="BG23" s="34">
        <f t="shared" si="2"/>
        <v>4.43</v>
      </c>
      <c r="BH23" s="34">
        <f t="shared" si="3"/>
        <v>5.1199000000000003</v>
      </c>
      <c r="BI23" s="34"/>
      <c r="BJ23" s="34"/>
      <c r="BK23" s="26">
        <v>6</v>
      </c>
    </row>
    <row r="24" spans="1:63" ht="15.5" x14ac:dyDescent="0.35">
      <c r="A24" s="40">
        <v>45661</v>
      </c>
      <c r="B24" s="28" t="s">
        <v>59</v>
      </c>
      <c r="C24" s="1" t="s">
        <v>161</v>
      </c>
      <c r="D24" s="1" t="s">
        <v>173</v>
      </c>
      <c r="E24" s="1">
        <v>4.04</v>
      </c>
      <c r="F24" s="25" t="s">
        <v>60</v>
      </c>
      <c r="G24" s="25" t="s">
        <v>61</v>
      </c>
      <c r="H24" s="1" t="s">
        <v>189</v>
      </c>
      <c r="I24" s="1">
        <v>6</v>
      </c>
      <c r="J24" s="1">
        <v>5</v>
      </c>
      <c r="K24" s="27" t="s">
        <v>191</v>
      </c>
      <c r="L24" s="26">
        <v>1</v>
      </c>
      <c r="M24" s="27" t="s">
        <v>263</v>
      </c>
      <c r="N24" s="1" t="s">
        <v>4</v>
      </c>
      <c r="O24" s="1"/>
      <c r="P24" s="1"/>
      <c r="Q24" s="1"/>
      <c r="R24" s="26">
        <v>5.54</v>
      </c>
      <c r="S24" s="1" t="s">
        <v>63</v>
      </c>
      <c r="T24" s="26" t="str">
        <f t="shared" si="0"/>
        <v>0.00</v>
      </c>
      <c r="U24" s="26">
        <f t="shared" si="1"/>
        <v>-1</v>
      </c>
      <c r="V24" s="30">
        <f>V23+U24</f>
        <v>-4.25</v>
      </c>
      <c r="W24" s="30">
        <f>L24+W23</f>
        <v>24</v>
      </c>
      <c r="X24" s="31">
        <f t="shared" si="15"/>
        <v>-0.17708333333333334</v>
      </c>
      <c r="Y24" s="32">
        <f t="shared" si="7"/>
        <v>-4.2500000000000003E-2</v>
      </c>
      <c r="Z24" s="33">
        <f t="shared" si="8"/>
        <v>-425</v>
      </c>
      <c r="AA24" s="1" t="s">
        <v>62</v>
      </c>
      <c r="AB24" s="1"/>
      <c r="AC24" s="1"/>
      <c r="AD24" s="1"/>
      <c r="AE24" s="26">
        <v>5.54</v>
      </c>
      <c r="AF24" s="26"/>
      <c r="AG24" s="26"/>
      <c r="AH24" s="26">
        <v>4.4400000000000004</v>
      </c>
      <c r="AI24" s="1"/>
      <c r="AJ24" s="1"/>
      <c r="AK24" s="1"/>
      <c r="AL24" s="1"/>
      <c r="AM24" s="1"/>
      <c r="AN24" s="1"/>
      <c r="AO24" s="1"/>
      <c r="AP24" s="1"/>
      <c r="AQ24" s="1"/>
      <c r="AR24" s="1" t="s">
        <v>57</v>
      </c>
      <c r="AS24" s="26">
        <v>7</v>
      </c>
      <c r="AT24" s="26"/>
      <c r="AU24" s="26"/>
      <c r="AV24" s="26"/>
      <c r="AW24" s="26"/>
      <c r="AX24" s="26"/>
      <c r="AY24" s="26"/>
      <c r="AZ24" s="26"/>
      <c r="BA24" s="26"/>
      <c r="BB24" s="34"/>
      <c r="BC24" s="34"/>
      <c r="BD24" s="34"/>
      <c r="BE24" s="34"/>
      <c r="BF24" s="34"/>
      <c r="BG24" s="34">
        <f t="shared" si="2"/>
        <v>3.4400000000000004</v>
      </c>
      <c r="BH24" s="34">
        <f t="shared" si="3"/>
        <v>4.1992000000000012</v>
      </c>
      <c r="BI24" s="34"/>
      <c r="BJ24" s="34"/>
      <c r="BK24" s="26">
        <v>6</v>
      </c>
    </row>
    <row r="25" spans="1:63" ht="15.5" x14ac:dyDescent="0.35">
      <c r="A25" s="40">
        <v>45661</v>
      </c>
      <c r="B25" s="28" t="s">
        <v>59</v>
      </c>
      <c r="C25" s="1" t="s">
        <v>161</v>
      </c>
      <c r="D25" s="1" t="s">
        <v>173</v>
      </c>
      <c r="E25" s="1">
        <v>5.45</v>
      </c>
      <c r="F25" s="25" t="s">
        <v>60</v>
      </c>
      <c r="G25" s="25" t="s">
        <v>61</v>
      </c>
      <c r="H25" s="1" t="s">
        <v>89</v>
      </c>
      <c r="I25" s="1">
        <v>5</v>
      </c>
      <c r="J25" s="1">
        <v>4</v>
      </c>
      <c r="K25" s="38" t="s">
        <v>200</v>
      </c>
      <c r="L25" s="26">
        <v>1</v>
      </c>
      <c r="M25" s="27" t="s">
        <v>264</v>
      </c>
      <c r="N25" s="1" t="s">
        <v>4</v>
      </c>
      <c r="O25" s="1"/>
      <c r="P25" s="1"/>
      <c r="Q25" s="1"/>
      <c r="R25" s="26">
        <v>13.05</v>
      </c>
      <c r="S25" s="1">
        <v>1</v>
      </c>
      <c r="T25" s="26">
        <f t="shared" si="0"/>
        <v>13.05</v>
      </c>
      <c r="U25" s="26">
        <f t="shared" si="1"/>
        <v>12.05</v>
      </c>
      <c r="V25" s="30">
        <f t="shared" si="4"/>
        <v>7.8000000000000007</v>
      </c>
      <c r="W25" s="30">
        <f t="shared" si="5"/>
        <v>25</v>
      </c>
      <c r="X25" s="31">
        <f t="shared" si="15"/>
        <v>0.31200000000000006</v>
      </c>
      <c r="Y25" s="32">
        <f t="shared" si="7"/>
        <v>7.8000000000000014E-2</v>
      </c>
      <c r="Z25" s="33">
        <f t="shared" si="8"/>
        <v>780.00000000000011</v>
      </c>
      <c r="AA25" s="1" t="s">
        <v>68</v>
      </c>
      <c r="AB25" s="1"/>
      <c r="AC25" s="1"/>
      <c r="AD25" s="1"/>
      <c r="AE25" s="26">
        <v>13.05</v>
      </c>
      <c r="AF25" s="26"/>
      <c r="AG25" s="26"/>
      <c r="AH25" s="26">
        <v>24.37</v>
      </c>
      <c r="AI25" s="1"/>
      <c r="AJ25" s="1"/>
      <c r="AK25" s="1"/>
      <c r="AL25" s="1"/>
      <c r="AM25" s="1"/>
      <c r="AN25" s="1"/>
      <c r="AO25" s="1"/>
      <c r="AP25" s="1"/>
      <c r="AQ25" s="1"/>
      <c r="AR25" s="1" t="s">
        <v>57</v>
      </c>
      <c r="AS25" s="26">
        <v>15</v>
      </c>
      <c r="AT25" s="26"/>
      <c r="AU25" s="26"/>
      <c r="AV25" s="26"/>
      <c r="AW25" s="26"/>
      <c r="AX25" s="26"/>
      <c r="AY25" s="26"/>
      <c r="AZ25" s="26"/>
      <c r="BA25" s="26"/>
      <c r="BB25" s="34"/>
      <c r="BC25" s="34"/>
      <c r="BD25" s="34"/>
      <c r="BE25" s="34"/>
      <c r="BF25" s="34"/>
      <c r="BG25" s="34">
        <f t="shared" si="2"/>
        <v>23.37</v>
      </c>
      <c r="BH25" s="34">
        <f t="shared" si="3"/>
        <v>22.734100000000002</v>
      </c>
      <c r="BI25" s="34"/>
      <c r="BJ25" s="34"/>
      <c r="BK25" s="26">
        <v>21</v>
      </c>
    </row>
    <row r="26" spans="1:63" ht="15.5" x14ac:dyDescent="0.35">
      <c r="A26" s="40">
        <v>45661</v>
      </c>
      <c r="B26" s="28" t="s">
        <v>59</v>
      </c>
      <c r="C26" s="1" t="s">
        <v>161</v>
      </c>
      <c r="D26" s="1" t="s">
        <v>173</v>
      </c>
      <c r="E26" s="1">
        <v>5.45</v>
      </c>
      <c r="F26" s="25" t="s">
        <v>60</v>
      </c>
      <c r="G26" s="25" t="s">
        <v>61</v>
      </c>
      <c r="H26" s="1" t="s">
        <v>89</v>
      </c>
      <c r="I26" s="1">
        <v>5</v>
      </c>
      <c r="J26" s="1">
        <v>4</v>
      </c>
      <c r="K26" s="38" t="s">
        <v>200</v>
      </c>
      <c r="L26" s="26">
        <v>1</v>
      </c>
      <c r="M26" s="27" t="s">
        <v>264</v>
      </c>
      <c r="N26" s="1" t="s">
        <v>5</v>
      </c>
      <c r="O26" s="1"/>
      <c r="P26" s="1"/>
      <c r="Q26" s="1"/>
      <c r="R26" s="26">
        <v>3.2560000000000002</v>
      </c>
      <c r="S26" s="1">
        <v>1</v>
      </c>
      <c r="T26" s="26">
        <f t="shared" si="0"/>
        <v>3.26</v>
      </c>
      <c r="U26" s="26">
        <f t="shared" si="1"/>
        <v>2.2599999999999998</v>
      </c>
      <c r="V26" s="30">
        <f t="shared" si="4"/>
        <v>10.06</v>
      </c>
      <c r="W26" s="30">
        <f t="shared" si="5"/>
        <v>26</v>
      </c>
      <c r="X26" s="31">
        <f t="shared" si="15"/>
        <v>0.38692307692307693</v>
      </c>
      <c r="Y26" s="32">
        <f t="shared" si="7"/>
        <v>0.10060000000000001</v>
      </c>
      <c r="Z26" s="33">
        <f t="shared" si="8"/>
        <v>1006</v>
      </c>
      <c r="AA26" s="1" t="s">
        <v>68</v>
      </c>
      <c r="AB26" s="1"/>
      <c r="AC26" s="1"/>
      <c r="AD26" s="1"/>
      <c r="AE26" s="26">
        <v>3.2560000000000002</v>
      </c>
      <c r="AF26" s="26"/>
      <c r="AG26" s="26"/>
      <c r="AH26" s="26">
        <v>3.78</v>
      </c>
      <c r="AI26" s="1"/>
      <c r="AJ26" s="1"/>
      <c r="AK26" s="1"/>
      <c r="AL26" s="1"/>
      <c r="AM26" s="1"/>
      <c r="AN26" s="1"/>
      <c r="AO26" s="1"/>
      <c r="AP26" s="1"/>
      <c r="AQ26" s="1"/>
      <c r="AR26" s="1" t="s">
        <v>57</v>
      </c>
      <c r="AS26" s="26">
        <v>3.7</v>
      </c>
      <c r="AT26" s="26"/>
      <c r="AU26" s="26"/>
      <c r="AV26" s="26"/>
      <c r="AW26" s="26"/>
      <c r="AX26" s="26"/>
      <c r="AY26" s="26"/>
      <c r="AZ26" s="26"/>
      <c r="BA26" s="26"/>
      <c r="BB26" s="34"/>
      <c r="BC26" s="34"/>
      <c r="BD26" s="34"/>
      <c r="BE26" s="34"/>
      <c r="BF26" s="34"/>
      <c r="BG26" s="34">
        <f t="shared" si="2"/>
        <v>2.78</v>
      </c>
      <c r="BH26" s="34">
        <f t="shared" si="3"/>
        <v>3.5853999999999999</v>
      </c>
      <c r="BI26" s="34"/>
      <c r="BJ26" s="34"/>
      <c r="BK26" s="26">
        <v>3.5</v>
      </c>
    </row>
    <row r="27" spans="1:63" ht="15.5" x14ac:dyDescent="0.35">
      <c r="A27" s="40">
        <v>45663</v>
      </c>
      <c r="B27" s="28" t="s">
        <v>59</v>
      </c>
      <c r="C27" s="1" t="s">
        <v>265</v>
      </c>
      <c r="D27" s="1" t="s">
        <v>178</v>
      </c>
      <c r="E27" s="1">
        <v>3.55</v>
      </c>
      <c r="F27" s="25" t="s">
        <v>60</v>
      </c>
      <c r="G27" s="25" t="s">
        <v>61</v>
      </c>
      <c r="H27" s="1" t="s">
        <v>139</v>
      </c>
      <c r="I27" s="1">
        <v>5</v>
      </c>
      <c r="J27" s="1">
        <v>5</v>
      </c>
      <c r="K27" s="27" t="s">
        <v>266</v>
      </c>
      <c r="L27" s="26">
        <v>1</v>
      </c>
      <c r="M27" s="27" t="s">
        <v>267</v>
      </c>
      <c r="N27" s="1" t="s">
        <v>4</v>
      </c>
      <c r="O27" s="1"/>
      <c r="P27" s="1"/>
      <c r="Q27" s="1"/>
      <c r="R27" s="26">
        <v>3.6259999999999999</v>
      </c>
      <c r="S27" s="1" t="s">
        <v>63</v>
      </c>
      <c r="T27" s="26" t="str">
        <f t="shared" si="0"/>
        <v>0.00</v>
      </c>
      <c r="U27" s="26">
        <f t="shared" si="1"/>
        <v>-1</v>
      </c>
      <c r="V27" s="30">
        <f t="shared" si="4"/>
        <v>9.06</v>
      </c>
      <c r="W27" s="30">
        <f t="shared" si="5"/>
        <v>27</v>
      </c>
      <c r="X27" s="31">
        <f t="shared" si="15"/>
        <v>0.33555555555555555</v>
      </c>
      <c r="Y27" s="32">
        <f t="shared" si="7"/>
        <v>9.06E-2</v>
      </c>
      <c r="Z27" s="33">
        <f t="shared" si="8"/>
        <v>906</v>
      </c>
      <c r="AA27" s="1" t="s">
        <v>62</v>
      </c>
      <c r="AB27" s="1"/>
      <c r="AC27" s="1"/>
      <c r="AD27" s="1"/>
      <c r="AE27" s="26">
        <v>3.6259999999999999</v>
      </c>
      <c r="AF27" s="26"/>
      <c r="AG27" s="26"/>
      <c r="AH27" s="26">
        <v>2.96</v>
      </c>
      <c r="AI27" s="1"/>
      <c r="AJ27" s="1"/>
      <c r="AK27" s="1"/>
      <c r="AL27" s="1"/>
      <c r="AM27" s="1"/>
      <c r="AN27" s="1"/>
      <c r="AO27" s="1"/>
      <c r="AP27" s="1"/>
      <c r="AQ27" s="1"/>
      <c r="AR27" s="1" t="s">
        <v>57</v>
      </c>
      <c r="AS27" s="26">
        <v>3.7</v>
      </c>
      <c r="AT27" s="26"/>
      <c r="AU27" s="26"/>
      <c r="AV27" s="26"/>
      <c r="AW27" s="26"/>
      <c r="AX27" s="26"/>
      <c r="AY27" s="26"/>
      <c r="AZ27" s="26"/>
      <c r="BA27" s="26"/>
      <c r="BB27" s="34"/>
      <c r="BC27" s="34"/>
      <c r="BD27" s="34"/>
      <c r="BE27" s="34"/>
      <c r="BF27" s="34"/>
      <c r="BG27" s="34">
        <f t="shared" si="2"/>
        <v>1.96</v>
      </c>
      <c r="BH27" s="34">
        <f t="shared" si="3"/>
        <v>2.8228</v>
      </c>
      <c r="BI27" s="34"/>
      <c r="BJ27" s="34"/>
      <c r="BK27" s="26">
        <v>2.9</v>
      </c>
    </row>
    <row r="28" spans="1:63" ht="15.5" x14ac:dyDescent="0.35">
      <c r="A28" s="40">
        <v>45663</v>
      </c>
      <c r="B28" s="28" t="s">
        <v>59</v>
      </c>
      <c r="C28" s="1" t="s">
        <v>145</v>
      </c>
      <c r="D28" s="1" t="s">
        <v>178</v>
      </c>
      <c r="E28" s="1">
        <v>3.55</v>
      </c>
      <c r="F28" s="25" t="s">
        <v>60</v>
      </c>
      <c r="G28" s="25" t="s">
        <v>61</v>
      </c>
      <c r="H28" s="1" t="s">
        <v>139</v>
      </c>
      <c r="I28" s="1">
        <v>5</v>
      </c>
      <c r="J28" s="1">
        <v>9</v>
      </c>
      <c r="K28" s="27" t="s">
        <v>229</v>
      </c>
      <c r="L28" s="26">
        <v>0.5</v>
      </c>
      <c r="M28" s="27" t="s">
        <v>268</v>
      </c>
      <c r="N28" s="1" t="s">
        <v>4</v>
      </c>
      <c r="O28" s="1"/>
      <c r="P28" s="1"/>
      <c r="Q28" s="1"/>
      <c r="R28" s="26">
        <v>17.64</v>
      </c>
      <c r="S28" s="1" t="s">
        <v>63</v>
      </c>
      <c r="T28" s="26" t="str">
        <f t="shared" si="0"/>
        <v>0.00</v>
      </c>
      <c r="U28" s="26">
        <f t="shared" si="1"/>
        <v>-0.5</v>
      </c>
      <c r="V28" s="30">
        <f t="shared" si="4"/>
        <v>8.56</v>
      </c>
      <c r="W28" s="30">
        <f t="shared" si="5"/>
        <v>27.5</v>
      </c>
      <c r="X28" s="31">
        <f t="shared" si="15"/>
        <v>0.31127272727272731</v>
      </c>
      <c r="Y28" s="32">
        <f t="shared" si="7"/>
        <v>8.5600000000000009E-2</v>
      </c>
      <c r="Z28" s="33">
        <f t="shared" si="8"/>
        <v>856</v>
      </c>
      <c r="AA28" s="1" t="s">
        <v>62</v>
      </c>
      <c r="AB28" s="1"/>
      <c r="AC28" s="1"/>
      <c r="AD28" s="1"/>
      <c r="AE28" s="26">
        <v>17.64</v>
      </c>
      <c r="AF28" s="26"/>
      <c r="AG28" s="26"/>
      <c r="AH28" s="26">
        <v>28.19</v>
      </c>
      <c r="AI28" s="1"/>
      <c r="AJ28" s="1"/>
      <c r="AK28" s="1"/>
      <c r="AL28" s="1"/>
      <c r="AM28" s="1"/>
      <c r="AN28" s="1"/>
      <c r="AO28" s="1"/>
      <c r="AP28" s="1"/>
      <c r="AQ28" s="1"/>
      <c r="AR28" s="1" t="s">
        <v>57</v>
      </c>
      <c r="AS28" s="26">
        <v>18</v>
      </c>
      <c r="AT28" s="26"/>
      <c r="AU28" s="26"/>
      <c r="AV28" s="26"/>
      <c r="AW28" s="26"/>
      <c r="AX28" s="26"/>
      <c r="AY28" s="26"/>
      <c r="AZ28" s="26"/>
      <c r="BA28" s="26"/>
      <c r="BB28" s="34"/>
      <c r="BC28" s="34"/>
      <c r="BD28" s="34"/>
      <c r="BE28" s="34"/>
      <c r="BF28" s="34"/>
      <c r="BG28" s="34">
        <f t="shared" si="2"/>
        <v>13.595000000000001</v>
      </c>
      <c r="BH28" s="34">
        <f t="shared" si="3"/>
        <v>26.286700000000003</v>
      </c>
      <c r="BI28" s="34"/>
      <c r="BJ28" s="34"/>
      <c r="BK28" s="26">
        <v>28.2</v>
      </c>
    </row>
    <row r="29" spans="1:63" ht="15.5" x14ac:dyDescent="0.35">
      <c r="A29" s="40">
        <v>45663</v>
      </c>
      <c r="B29" s="28" t="s">
        <v>59</v>
      </c>
      <c r="C29" s="1" t="s">
        <v>145</v>
      </c>
      <c r="D29" s="1" t="s">
        <v>178</v>
      </c>
      <c r="E29" s="1">
        <v>3.35</v>
      </c>
      <c r="F29" s="25" t="s">
        <v>60</v>
      </c>
      <c r="G29" s="25" t="s">
        <v>61</v>
      </c>
      <c r="H29" s="1" t="s">
        <v>92</v>
      </c>
      <c r="I29" s="1">
        <v>4</v>
      </c>
      <c r="J29" s="1">
        <v>11</v>
      </c>
      <c r="K29" s="37" t="s">
        <v>269</v>
      </c>
      <c r="L29" s="26">
        <v>1</v>
      </c>
      <c r="M29" s="27" t="s">
        <v>270</v>
      </c>
      <c r="N29" s="1" t="s">
        <v>4</v>
      </c>
      <c r="O29" s="1"/>
      <c r="P29" s="1"/>
      <c r="Q29" s="1"/>
      <c r="R29" s="26">
        <v>6</v>
      </c>
      <c r="S29" s="1">
        <v>3</v>
      </c>
      <c r="T29" s="26" t="str">
        <f t="shared" si="0"/>
        <v>0.00</v>
      </c>
      <c r="U29" s="26">
        <f t="shared" si="1"/>
        <v>-1</v>
      </c>
      <c r="V29" s="30">
        <f t="shared" si="4"/>
        <v>7.5600000000000005</v>
      </c>
      <c r="W29" s="30">
        <f t="shared" si="5"/>
        <v>28.5</v>
      </c>
      <c r="X29" s="31">
        <f t="shared" si="15"/>
        <v>0.26526315789473687</v>
      </c>
      <c r="Y29" s="32">
        <f t="shared" si="7"/>
        <v>7.5600000000000001E-2</v>
      </c>
      <c r="Z29" s="33">
        <f t="shared" si="8"/>
        <v>756</v>
      </c>
      <c r="AA29" s="1" t="s">
        <v>62</v>
      </c>
      <c r="AB29" s="1"/>
      <c r="AC29" s="1"/>
      <c r="AD29" s="1"/>
      <c r="AE29" s="26">
        <v>6</v>
      </c>
      <c r="AF29" s="26"/>
      <c r="AG29" s="26"/>
      <c r="AH29" s="26">
        <v>5.07</v>
      </c>
      <c r="AI29" s="1"/>
      <c r="AJ29" s="1"/>
      <c r="AK29" s="1"/>
      <c r="AL29" s="1"/>
      <c r="AM29" s="1"/>
      <c r="AN29" s="1"/>
      <c r="AO29" s="1"/>
      <c r="AP29" s="1"/>
      <c r="AQ29" s="1"/>
      <c r="AR29" s="1" t="s">
        <v>52</v>
      </c>
      <c r="AS29" s="26"/>
      <c r="AT29" s="26"/>
      <c r="AU29" s="26"/>
      <c r="AV29" s="26"/>
      <c r="AW29" s="26"/>
      <c r="AX29" s="26"/>
      <c r="AY29" s="26"/>
      <c r="AZ29" s="26"/>
      <c r="BA29" s="26"/>
      <c r="BB29" s="34"/>
      <c r="BC29" s="34"/>
      <c r="BD29" s="34"/>
      <c r="BE29" s="34"/>
      <c r="BF29" s="34"/>
      <c r="BG29" s="34">
        <f t="shared" si="2"/>
        <v>4.07</v>
      </c>
      <c r="BH29" s="34">
        <f t="shared" si="3"/>
        <v>4.7850999999999999</v>
      </c>
      <c r="BI29" s="34"/>
      <c r="BJ29" s="34"/>
      <c r="BK29" s="26">
        <v>6</v>
      </c>
    </row>
    <row r="30" spans="1:63" ht="15.5" x14ac:dyDescent="0.35">
      <c r="A30" s="40">
        <v>45664</v>
      </c>
      <c r="B30" s="28" t="s">
        <v>59</v>
      </c>
      <c r="C30" s="1" t="s">
        <v>117</v>
      </c>
      <c r="D30" s="1" t="s">
        <v>175</v>
      </c>
      <c r="E30" s="26">
        <v>4.5</v>
      </c>
      <c r="F30" s="25" t="s">
        <v>60</v>
      </c>
      <c r="G30" s="25" t="s">
        <v>61</v>
      </c>
      <c r="H30" s="1" t="s">
        <v>194</v>
      </c>
      <c r="I30" s="1">
        <v>7</v>
      </c>
      <c r="J30" s="1">
        <v>9</v>
      </c>
      <c r="K30" s="27" t="s">
        <v>271</v>
      </c>
      <c r="L30" s="26">
        <v>1</v>
      </c>
      <c r="M30" s="27" t="s">
        <v>272</v>
      </c>
      <c r="N30" s="1" t="s">
        <v>4</v>
      </c>
      <c r="O30" s="1"/>
      <c r="P30" s="1"/>
      <c r="Q30" s="1"/>
      <c r="R30" s="26">
        <v>17</v>
      </c>
      <c r="S30" s="1" t="s">
        <v>63</v>
      </c>
      <c r="T30" s="26" t="str">
        <f t="shared" si="0"/>
        <v>0.00</v>
      </c>
      <c r="U30" s="26">
        <f t="shared" si="1"/>
        <v>-1</v>
      </c>
      <c r="V30" s="30">
        <f t="shared" si="4"/>
        <v>6.5600000000000005</v>
      </c>
      <c r="W30" s="30">
        <f t="shared" si="5"/>
        <v>29.5</v>
      </c>
      <c r="X30" s="31">
        <f t="shared" ref="X30:X31" si="16">SUM(V30/W30)</f>
        <v>0.22237288135593222</v>
      </c>
      <c r="Y30" s="32">
        <f t="shared" si="7"/>
        <v>6.5600000000000006E-2</v>
      </c>
      <c r="Z30" s="33">
        <f t="shared" si="8"/>
        <v>656</v>
      </c>
      <c r="AA30" s="1" t="s">
        <v>62</v>
      </c>
      <c r="AB30" s="1"/>
      <c r="AC30" s="1"/>
      <c r="AD30" s="1"/>
      <c r="AE30" s="26">
        <v>17</v>
      </c>
      <c r="AF30" s="26"/>
      <c r="AG30" s="26"/>
      <c r="AH30" s="26">
        <v>31.58</v>
      </c>
      <c r="AI30" s="1"/>
      <c r="AJ30" s="1"/>
      <c r="AK30" s="1"/>
      <c r="AL30" s="1"/>
      <c r="AM30" s="1"/>
      <c r="AN30" s="1"/>
      <c r="AO30" s="1"/>
      <c r="AP30" s="1"/>
      <c r="AQ30" s="1"/>
      <c r="AR30" s="1" t="s">
        <v>57</v>
      </c>
      <c r="AS30" s="26">
        <v>17</v>
      </c>
      <c r="AT30" s="26"/>
      <c r="AU30" s="26"/>
      <c r="AV30" s="26"/>
      <c r="AW30" s="26"/>
      <c r="AX30" s="26"/>
      <c r="AY30" s="26"/>
      <c r="AZ30" s="26"/>
      <c r="BA30" s="26"/>
      <c r="BB30" s="34"/>
      <c r="BC30" s="34"/>
      <c r="BD30" s="34"/>
      <c r="BE30" s="34"/>
      <c r="BF30" s="34"/>
      <c r="BG30" s="34">
        <f t="shared" si="2"/>
        <v>30.58</v>
      </c>
      <c r="BH30" s="34">
        <f t="shared" si="3"/>
        <v>29.439399999999999</v>
      </c>
      <c r="BI30" s="34"/>
      <c r="BJ30" s="34"/>
      <c r="BK30" s="26">
        <v>26.9</v>
      </c>
    </row>
    <row r="31" spans="1:63" ht="15.5" x14ac:dyDescent="0.35">
      <c r="A31" s="40">
        <v>45664</v>
      </c>
      <c r="B31" s="28" t="s">
        <v>59</v>
      </c>
      <c r="C31" s="1" t="s">
        <v>117</v>
      </c>
      <c r="D31" s="1" t="s">
        <v>175</v>
      </c>
      <c r="E31" s="26">
        <v>4.5</v>
      </c>
      <c r="F31" s="25" t="s">
        <v>60</v>
      </c>
      <c r="G31" s="25" t="s">
        <v>61</v>
      </c>
      <c r="H31" s="1" t="s">
        <v>194</v>
      </c>
      <c r="I31" s="1">
        <v>7</v>
      </c>
      <c r="J31" s="1">
        <v>9</v>
      </c>
      <c r="K31" s="27" t="s">
        <v>271</v>
      </c>
      <c r="L31" s="26">
        <v>1</v>
      </c>
      <c r="M31" s="27" t="s">
        <v>272</v>
      </c>
      <c r="N31" s="1" t="s">
        <v>4</v>
      </c>
      <c r="O31" s="1"/>
      <c r="P31" s="1"/>
      <c r="Q31" s="1"/>
      <c r="R31" s="26">
        <v>3.9</v>
      </c>
      <c r="S31" s="1" t="s">
        <v>63</v>
      </c>
      <c r="T31" s="26" t="str">
        <f t="shared" si="0"/>
        <v>0.00</v>
      </c>
      <c r="U31" s="26">
        <f t="shared" si="1"/>
        <v>-1</v>
      </c>
      <c r="V31" s="30">
        <f t="shared" si="4"/>
        <v>5.5600000000000005</v>
      </c>
      <c r="W31" s="30">
        <f t="shared" si="5"/>
        <v>30.5</v>
      </c>
      <c r="X31" s="31">
        <f t="shared" si="16"/>
        <v>0.18229508196721314</v>
      </c>
      <c r="Y31" s="32">
        <f t="shared" si="7"/>
        <v>5.5600000000000004E-2</v>
      </c>
      <c r="Z31" s="33">
        <f t="shared" si="8"/>
        <v>556</v>
      </c>
      <c r="AA31" s="1" t="s">
        <v>62</v>
      </c>
      <c r="AB31" s="1"/>
      <c r="AC31" s="1"/>
      <c r="AD31" s="1"/>
      <c r="AE31" s="26">
        <v>3.9</v>
      </c>
      <c r="AF31" s="26"/>
      <c r="AG31" s="26"/>
      <c r="AH31" s="26">
        <v>5.29</v>
      </c>
      <c r="AI31" s="1"/>
      <c r="AJ31" s="1"/>
      <c r="AK31" s="1"/>
      <c r="AL31" s="1"/>
      <c r="AM31" s="1"/>
      <c r="AN31" s="1"/>
      <c r="AO31" s="1"/>
      <c r="AP31" s="1"/>
      <c r="AQ31" s="1"/>
      <c r="AR31" s="1" t="s">
        <v>57</v>
      </c>
      <c r="AS31" s="26">
        <v>3.9</v>
      </c>
      <c r="AT31" s="26"/>
      <c r="AU31" s="26"/>
      <c r="AV31" s="26"/>
      <c r="AW31" s="26"/>
      <c r="AX31" s="26"/>
      <c r="AY31" s="26"/>
      <c r="AZ31" s="26"/>
      <c r="BA31" s="26"/>
      <c r="BB31" s="34"/>
      <c r="BC31" s="34"/>
      <c r="BD31" s="34"/>
      <c r="BE31" s="34"/>
      <c r="BF31" s="34"/>
      <c r="BG31" s="34">
        <f t="shared" si="2"/>
        <v>4.29</v>
      </c>
      <c r="BH31" s="34">
        <f t="shared" si="3"/>
        <v>4.9897</v>
      </c>
      <c r="BI31" s="34"/>
      <c r="BJ31" s="34"/>
      <c r="BK31" s="26">
        <v>4.8</v>
      </c>
    </row>
    <row r="32" spans="1:63" ht="15.5" x14ac:dyDescent="0.35">
      <c r="A32" s="40">
        <v>45665</v>
      </c>
      <c r="B32" s="28" t="s">
        <v>59</v>
      </c>
      <c r="C32" s="1" t="s">
        <v>132</v>
      </c>
      <c r="D32" s="1" t="s">
        <v>176</v>
      </c>
      <c r="E32" s="1">
        <v>4.1500000000000004</v>
      </c>
      <c r="F32" s="25" t="s">
        <v>60</v>
      </c>
      <c r="G32" s="25" t="s">
        <v>61</v>
      </c>
      <c r="H32" s="1" t="s">
        <v>93</v>
      </c>
      <c r="I32" s="1">
        <v>2</v>
      </c>
      <c r="J32" s="1">
        <v>10</v>
      </c>
      <c r="K32" s="38" t="s">
        <v>273</v>
      </c>
      <c r="L32" s="26">
        <v>2</v>
      </c>
      <c r="M32" s="27" t="s">
        <v>274</v>
      </c>
      <c r="N32" s="1" t="s">
        <v>4</v>
      </c>
      <c r="O32" s="1"/>
      <c r="P32" s="1"/>
      <c r="Q32" s="1"/>
      <c r="R32" s="26">
        <v>1.6</v>
      </c>
      <c r="S32" s="1">
        <v>1</v>
      </c>
      <c r="T32" s="26">
        <f t="shared" si="0"/>
        <v>3.2</v>
      </c>
      <c r="U32" s="26">
        <f t="shared" si="1"/>
        <v>1.2000000000000002</v>
      </c>
      <c r="V32" s="30">
        <f t="shared" si="4"/>
        <v>6.7600000000000007</v>
      </c>
      <c r="W32" s="30">
        <f t="shared" si="5"/>
        <v>32.5</v>
      </c>
      <c r="X32" s="31">
        <f t="shared" ref="X32" si="17">SUM(V32/W32)</f>
        <v>0.20800000000000002</v>
      </c>
      <c r="Y32" s="32">
        <f t="shared" si="7"/>
        <v>6.7600000000000007E-2</v>
      </c>
      <c r="Z32" s="33">
        <f t="shared" si="8"/>
        <v>676.00000000000011</v>
      </c>
      <c r="AA32" s="1" t="s">
        <v>68</v>
      </c>
      <c r="AB32" s="1"/>
      <c r="AC32" s="1"/>
      <c r="AD32" s="1"/>
      <c r="AE32" s="26">
        <v>1.6</v>
      </c>
      <c r="AF32" s="26"/>
      <c r="AG32" s="26"/>
      <c r="AH32" s="26">
        <v>1.32</v>
      </c>
      <c r="AI32" s="1"/>
      <c r="AJ32" s="1"/>
      <c r="AK32" s="1"/>
      <c r="AL32" s="1"/>
      <c r="AM32" s="1"/>
      <c r="AN32" s="1"/>
      <c r="AO32" s="1"/>
      <c r="AP32" s="1"/>
      <c r="AQ32" s="1"/>
      <c r="AR32" s="1" t="s">
        <v>52</v>
      </c>
      <c r="AS32" s="26"/>
      <c r="AT32" s="26"/>
      <c r="AU32" s="26"/>
      <c r="AV32" s="26"/>
      <c r="AW32" s="26"/>
      <c r="AX32" s="26"/>
      <c r="AY32" s="26"/>
      <c r="AZ32" s="26"/>
      <c r="BA32" s="26"/>
      <c r="BB32" s="34"/>
      <c r="BC32" s="34"/>
      <c r="BD32" s="34"/>
      <c r="BE32" s="34"/>
      <c r="BF32" s="34"/>
      <c r="BG32" s="34">
        <f t="shared" si="2"/>
        <v>0.64000000000000012</v>
      </c>
      <c r="BH32" s="34">
        <f t="shared" si="3"/>
        <v>1.2976000000000001</v>
      </c>
      <c r="BI32" s="34"/>
      <c r="BJ32" s="34"/>
      <c r="BK32" s="26">
        <v>1.6</v>
      </c>
    </row>
    <row r="33" spans="1:63" ht="15.5" x14ac:dyDescent="0.35">
      <c r="A33" s="40">
        <v>45666</v>
      </c>
      <c r="B33" s="28" t="s">
        <v>59</v>
      </c>
      <c r="C33" s="1" t="s">
        <v>109</v>
      </c>
      <c r="D33" s="1" t="s">
        <v>177</v>
      </c>
      <c r="E33" s="26">
        <v>5.4</v>
      </c>
      <c r="F33" s="25" t="s">
        <v>60</v>
      </c>
      <c r="G33" s="25" t="s">
        <v>61</v>
      </c>
      <c r="H33" s="1" t="s">
        <v>69</v>
      </c>
      <c r="I33" s="1">
        <v>5</v>
      </c>
      <c r="J33" s="1">
        <v>1</v>
      </c>
      <c r="K33" s="39" t="s">
        <v>275</v>
      </c>
      <c r="L33" s="26">
        <v>1</v>
      </c>
      <c r="M33" s="27" t="s">
        <v>276</v>
      </c>
      <c r="N33" s="1" t="s">
        <v>4</v>
      </c>
      <c r="O33" s="1"/>
      <c r="P33" s="1"/>
      <c r="Q33" s="1"/>
      <c r="R33" s="26">
        <v>3.9</v>
      </c>
      <c r="S33" s="1">
        <v>2</v>
      </c>
      <c r="T33" s="26" t="str">
        <f t="shared" si="0"/>
        <v>0.00</v>
      </c>
      <c r="U33" s="26">
        <f t="shared" si="1"/>
        <v>-1</v>
      </c>
      <c r="V33" s="30">
        <f t="shared" si="4"/>
        <v>5.7600000000000007</v>
      </c>
      <c r="W33" s="30">
        <f t="shared" si="5"/>
        <v>33.5</v>
      </c>
      <c r="X33" s="31">
        <f t="shared" ref="X33:X35" si="18">SUM(V33/W33)</f>
        <v>0.1719402985074627</v>
      </c>
      <c r="Y33" s="32">
        <f t="shared" si="7"/>
        <v>5.7600000000000005E-2</v>
      </c>
      <c r="Z33" s="33">
        <f t="shared" si="8"/>
        <v>576.00000000000011</v>
      </c>
      <c r="AA33" s="1" t="s">
        <v>62</v>
      </c>
      <c r="AB33" s="1"/>
      <c r="AC33" s="1"/>
      <c r="AD33" s="1"/>
      <c r="AE33" s="26">
        <v>3.9</v>
      </c>
      <c r="AF33" s="26"/>
      <c r="AG33" s="26"/>
      <c r="AH33" s="26">
        <v>3.31</v>
      </c>
      <c r="AI33" s="1"/>
      <c r="AJ33" s="1"/>
      <c r="AK33" s="1"/>
      <c r="AL33" s="1"/>
      <c r="AM33" s="1"/>
      <c r="AN33" s="1"/>
      <c r="AO33" s="1"/>
      <c r="AP33" s="1"/>
      <c r="AQ33" s="1"/>
      <c r="AR33" s="1" t="s">
        <v>57</v>
      </c>
      <c r="AS33" s="26">
        <v>3.9</v>
      </c>
      <c r="AT33" s="26"/>
      <c r="AU33" s="26"/>
      <c r="AV33" s="26"/>
      <c r="AW33" s="26"/>
      <c r="AX33" s="26"/>
      <c r="AY33" s="26"/>
      <c r="AZ33" s="26"/>
      <c r="BA33" s="26"/>
      <c r="BB33" s="34"/>
      <c r="BC33" s="34"/>
      <c r="BD33" s="34"/>
      <c r="BE33" s="34"/>
      <c r="BF33" s="34"/>
      <c r="BG33" s="34">
        <f t="shared" si="2"/>
        <v>2.31</v>
      </c>
      <c r="BH33" s="34">
        <f t="shared" si="3"/>
        <v>3.1483000000000003</v>
      </c>
      <c r="BI33" s="34"/>
      <c r="BJ33" s="34"/>
      <c r="BK33" s="26"/>
    </row>
    <row r="34" spans="1:63" ht="15.5" x14ac:dyDescent="0.35">
      <c r="A34" s="40">
        <v>45668</v>
      </c>
      <c r="B34" s="28" t="s">
        <v>59</v>
      </c>
      <c r="C34" s="1" t="s">
        <v>277</v>
      </c>
      <c r="D34" s="1" t="s">
        <v>173</v>
      </c>
      <c r="E34" s="1">
        <v>2.12</v>
      </c>
      <c r="F34" s="25" t="s">
        <v>60</v>
      </c>
      <c r="G34" s="25" t="s">
        <v>61</v>
      </c>
      <c r="H34" s="1" t="s">
        <v>94</v>
      </c>
      <c r="I34" s="1">
        <v>3</v>
      </c>
      <c r="J34" s="1">
        <v>13</v>
      </c>
      <c r="K34" s="37" t="s">
        <v>250</v>
      </c>
      <c r="L34" s="26">
        <v>1</v>
      </c>
      <c r="M34" s="27" t="s">
        <v>278</v>
      </c>
      <c r="N34" s="1" t="s">
        <v>4</v>
      </c>
      <c r="O34" s="1"/>
      <c r="P34" s="1"/>
      <c r="Q34" s="1"/>
      <c r="R34" s="26">
        <v>11</v>
      </c>
      <c r="S34" s="1">
        <v>3</v>
      </c>
      <c r="T34" s="26" t="str">
        <f t="shared" si="0"/>
        <v>0.00</v>
      </c>
      <c r="U34" s="26">
        <f t="shared" si="1"/>
        <v>-1</v>
      </c>
      <c r="V34" s="30">
        <f t="shared" si="4"/>
        <v>4.7600000000000007</v>
      </c>
      <c r="W34" s="30">
        <f t="shared" si="5"/>
        <v>34.5</v>
      </c>
      <c r="X34" s="31">
        <f t="shared" si="18"/>
        <v>0.13797101449275365</v>
      </c>
      <c r="Y34" s="32">
        <f t="shared" si="7"/>
        <v>4.7600000000000003E-2</v>
      </c>
      <c r="Z34" s="33">
        <f t="shared" si="8"/>
        <v>476.00000000000006</v>
      </c>
      <c r="AA34" s="1" t="s">
        <v>62</v>
      </c>
      <c r="AB34" s="1"/>
      <c r="AC34" s="1"/>
      <c r="AD34" s="1"/>
      <c r="AE34" s="26">
        <v>11</v>
      </c>
      <c r="AF34" s="26"/>
      <c r="AG34" s="26"/>
      <c r="AH34" s="26">
        <v>12.94</v>
      </c>
      <c r="AI34" s="1"/>
      <c r="AJ34" s="1"/>
      <c r="AK34" s="1"/>
      <c r="AL34" s="1"/>
      <c r="AM34" s="1"/>
      <c r="AN34" s="1"/>
      <c r="AO34" s="1"/>
      <c r="AP34" s="1"/>
      <c r="AQ34" s="1"/>
      <c r="AR34" s="1" t="s">
        <v>57</v>
      </c>
      <c r="AS34" s="26">
        <v>11</v>
      </c>
      <c r="AT34" s="26"/>
      <c r="AU34" s="26"/>
      <c r="AV34" s="26"/>
      <c r="AW34" s="26"/>
      <c r="AX34" s="26"/>
      <c r="AY34" s="26"/>
      <c r="AZ34" s="26"/>
      <c r="BA34" s="26"/>
      <c r="BB34" s="34"/>
      <c r="BC34" s="34"/>
      <c r="BD34" s="34"/>
      <c r="BE34" s="34"/>
      <c r="BF34" s="34"/>
      <c r="BG34" s="34">
        <f t="shared" si="2"/>
        <v>11.94</v>
      </c>
      <c r="BH34" s="34">
        <f t="shared" si="3"/>
        <v>12.104200000000001</v>
      </c>
      <c r="BI34" s="34"/>
      <c r="BJ34" s="34"/>
      <c r="BK34" s="26">
        <v>13.3</v>
      </c>
    </row>
    <row r="35" spans="1:63" ht="15.5" x14ac:dyDescent="0.35">
      <c r="A35" s="40">
        <v>45668</v>
      </c>
      <c r="B35" s="28" t="s">
        <v>59</v>
      </c>
      <c r="C35" s="1" t="s">
        <v>277</v>
      </c>
      <c r="D35" s="1" t="s">
        <v>173</v>
      </c>
      <c r="E35" s="1">
        <v>2.12</v>
      </c>
      <c r="F35" s="25" t="s">
        <v>60</v>
      </c>
      <c r="G35" s="25" t="s">
        <v>61</v>
      </c>
      <c r="H35" s="1" t="s">
        <v>94</v>
      </c>
      <c r="I35" s="1">
        <v>3</v>
      </c>
      <c r="J35" s="1">
        <v>13</v>
      </c>
      <c r="K35" s="38" t="s">
        <v>250</v>
      </c>
      <c r="L35" s="26">
        <v>1</v>
      </c>
      <c r="M35" s="27" t="s">
        <v>278</v>
      </c>
      <c r="N35" s="1" t="s">
        <v>5</v>
      </c>
      <c r="O35" s="1"/>
      <c r="P35" s="1"/>
      <c r="Q35" s="1"/>
      <c r="R35" s="26">
        <v>3.3</v>
      </c>
      <c r="S35" s="1">
        <v>3</v>
      </c>
      <c r="T35" s="26">
        <f t="shared" si="0"/>
        <v>3.3</v>
      </c>
      <c r="U35" s="26">
        <f t="shared" si="1"/>
        <v>2.2999999999999998</v>
      </c>
      <c r="V35" s="30">
        <f t="shared" si="4"/>
        <v>7.0600000000000005</v>
      </c>
      <c r="W35" s="30">
        <f t="shared" si="5"/>
        <v>35.5</v>
      </c>
      <c r="X35" s="31">
        <f t="shared" si="18"/>
        <v>0.19887323943661972</v>
      </c>
      <c r="Y35" s="32">
        <f t="shared" si="7"/>
        <v>7.060000000000001E-2</v>
      </c>
      <c r="Z35" s="33">
        <f t="shared" si="8"/>
        <v>706</v>
      </c>
      <c r="AA35" s="1" t="s">
        <v>68</v>
      </c>
      <c r="AB35" s="1"/>
      <c r="AC35" s="1"/>
      <c r="AD35" s="1"/>
      <c r="AE35" s="26">
        <v>3.3</v>
      </c>
      <c r="AF35" s="26"/>
      <c r="AG35" s="26"/>
      <c r="AH35" s="26">
        <v>3.65</v>
      </c>
      <c r="AI35" s="1"/>
      <c r="AJ35" s="1"/>
      <c r="AK35" s="1"/>
      <c r="AL35" s="1"/>
      <c r="AM35" s="1"/>
      <c r="AN35" s="1"/>
      <c r="AO35" s="1"/>
      <c r="AP35" s="1"/>
      <c r="AQ35" s="1"/>
      <c r="AR35" s="1" t="s">
        <v>57</v>
      </c>
      <c r="AS35" s="26">
        <v>3.3</v>
      </c>
      <c r="AT35" s="26"/>
      <c r="AU35" s="26"/>
      <c r="AV35" s="26"/>
      <c r="AW35" s="26"/>
      <c r="AX35" s="26"/>
      <c r="AY35" s="26"/>
      <c r="AZ35" s="26"/>
      <c r="BA35" s="26"/>
      <c r="BB35" s="34"/>
      <c r="BC35" s="34"/>
      <c r="BD35" s="34"/>
      <c r="BE35" s="34"/>
      <c r="BF35" s="34"/>
      <c r="BG35" s="34">
        <f t="shared" si="2"/>
        <v>2.65</v>
      </c>
      <c r="BH35" s="34">
        <f t="shared" si="3"/>
        <v>3.4645000000000001</v>
      </c>
      <c r="BI35" s="34"/>
      <c r="BJ35" s="34"/>
      <c r="BK35" s="26">
        <v>13.3</v>
      </c>
    </row>
    <row r="36" spans="1:63" ht="15.5" x14ac:dyDescent="0.35">
      <c r="A36" s="40">
        <v>45668</v>
      </c>
      <c r="B36" s="28" t="s">
        <v>59</v>
      </c>
      <c r="C36" s="1" t="s">
        <v>133</v>
      </c>
      <c r="D36" s="1" t="s">
        <v>173</v>
      </c>
      <c r="E36" s="26">
        <v>2.4</v>
      </c>
      <c r="F36" s="25" t="s">
        <v>60</v>
      </c>
      <c r="G36" s="25" t="s">
        <v>61</v>
      </c>
      <c r="H36" s="1" t="s">
        <v>80</v>
      </c>
      <c r="I36" s="1">
        <v>3</v>
      </c>
      <c r="J36" s="1">
        <v>1</v>
      </c>
      <c r="K36" s="27" t="s">
        <v>279</v>
      </c>
      <c r="L36" s="26">
        <v>1</v>
      </c>
      <c r="M36" s="27" t="s">
        <v>283</v>
      </c>
      <c r="N36" s="1" t="s">
        <v>4</v>
      </c>
      <c r="O36" s="1"/>
      <c r="P36" s="1"/>
      <c r="Q36" s="1"/>
      <c r="R36" s="26">
        <v>5</v>
      </c>
      <c r="S36" s="1" t="s">
        <v>63</v>
      </c>
      <c r="T36" s="26" t="str">
        <f t="shared" si="0"/>
        <v>0.00</v>
      </c>
      <c r="U36" s="26">
        <f t="shared" si="1"/>
        <v>-1</v>
      </c>
      <c r="V36" s="30">
        <f t="shared" si="4"/>
        <v>6.0600000000000005</v>
      </c>
      <c r="W36" s="30">
        <f t="shared" si="5"/>
        <v>36.5</v>
      </c>
      <c r="X36" s="31">
        <f t="shared" ref="X36" si="19">SUM(V36/W36)</f>
        <v>0.16602739726027399</v>
      </c>
      <c r="Y36" s="32">
        <f t="shared" si="7"/>
        <v>6.0600000000000008E-2</v>
      </c>
      <c r="Z36" s="33">
        <f t="shared" si="8"/>
        <v>606</v>
      </c>
      <c r="AA36" s="1" t="s">
        <v>62</v>
      </c>
      <c r="AB36" s="1"/>
      <c r="AC36" s="1"/>
      <c r="AD36" s="1"/>
      <c r="AE36" s="26">
        <v>5</v>
      </c>
      <c r="AF36" s="26"/>
      <c r="AG36" s="26"/>
      <c r="AH36" s="26">
        <v>5.35</v>
      </c>
      <c r="AI36" s="1"/>
      <c r="AJ36" s="1"/>
      <c r="AK36" s="1"/>
      <c r="AL36" s="1"/>
      <c r="AM36" s="1"/>
      <c r="AN36" s="1"/>
      <c r="AO36" s="1"/>
      <c r="AP36" s="1"/>
      <c r="AQ36" s="1"/>
      <c r="AR36" s="1" t="s">
        <v>52</v>
      </c>
      <c r="AS36" s="26"/>
      <c r="AT36" s="26"/>
      <c r="AU36" s="26"/>
      <c r="AV36" s="26"/>
      <c r="AW36" s="26"/>
      <c r="AX36" s="26"/>
      <c r="AY36" s="26"/>
      <c r="AZ36" s="26"/>
      <c r="BA36" s="26"/>
      <c r="BB36" s="34"/>
      <c r="BC36" s="34"/>
      <c r="BD36" s="34"/>
      <c r="BE36" s="34"/>
      <c r="BF36" s="34"/>
      <c r="BG36" s="34">
        <f>((AH36*(L36))-(L36))</f>
        <v>4.3499999999999996</v>
      </c>
      <c r="BH36" s="34">
        <f>0.93*(AH36-1)+1</f>
        <v>5.0454999999999997</v>
      </c>
      <c r="BI36" s="34"/>
      <c r="BJ36" s="34"/>
      <c r="BK36" s="26">
        <v>5</v>
      </c>
    </row>
    <row r="37" spans="1:63" ht="15.5" x14ac:dyDescent="0.35">
      <c r="A37" s="40">
        <v>45668</v>
      </c>
      <c r="B37" s="28" t="s">
        <v>59</v>
      </c>
      <c r="C37" s="1" t="s">
        <v>133</v>
      </c>
      <c r="D37" s="1" t="s">
        <v>173</v>
      </c>
      <c r="E37" s="26">
        <v>4.4400000000000004</v>
      </c>
      <c r="F37" s="25" t="s">
        <v>60</v>
      </c>
      <c r="G37" s="25" t="s">
        <v>61</v>
      </c>
      <c r="H37" s="1" t="s">
        <v>148</v>
      </c>
      <c r="I37" s="1">
        <v>3</v>
      </c>
      <c r="J37" s="1">
        <v>7</v>
      </c>
      <c r="K37" s="38" t="s">
        <v>280</v>
      </c>
      <c r="L37" s="26">
        <v>1.5</v>
      </c>
      <c r="M37" s="27" t="s">
        <v>284</v>
      </c>
      <c r="N37" s="1" t="s">
        <v>4</v>
      </c>
      <c r="O37" s="1"/>
      <c r="P37" s="1"/>
      <c r="Q37" s="1"/>
      <c r="R37" s="26">
        <v>3.9</v>
      </c>
      <c r="S37" s="1">
        <v>1</v>
      </c>
      <c r="T37" s="26">
        <f t="shared" si="0"/>
        <v>5.85</v>
      </c>
      <c r="U37" s="26">
        <f>-$L37+T37</f>
        <v>4.3499999999999996</v>
      </c>
      <c r="V37" s="30">
        <f t="shared" si="4"/>
        <v>10.41</v>
      </c>
      <c r="W37" s="30">
        <f t="shared" si="5"/>
        <v>38</v>
      </c>
      <c r="X37" s="31">
        <f t="shared" ref="X37:X39" si="20">SUM(V37/W37)</f>
        <v>0.27394736842105266</v>
      </c>
      <c r="Y37" s="32">
        <f t="shared" si="7"/>
        <v>0.1041</v>
      </c>
      <c r="Z37" s="33">
        <f t="shared" si="8"/>
        <v>1041</v>
      </c>
      <c r="AA37" s="1" t="s">
        <v>68</v>
      </c>
      <c r="AB37" s="1"/>
      <c r="AC37" s="1"/>
      <c r="AD37" s="1"/>
      <c r="AE37" s="26">
        <v>3.9</v>
      </c>
      <c r="AF37" s="26"/>
      <c r="AG37" s="26"/>
      <c r="AH37" s="26">
        <v>2.72</v>
      </c>
      <c r="AI37" s="1"/>
      <c r="AJ37" s="1"/>
      <c r="AK37" s="1"/>
      <c r="AL37" s="1"/>
      <c r="AM37" s="1"/>
      <c r="AN37" s="1"/>
      <c r="AO37" s="1"/>
      <c r="AP37" s="1"/>
      <c r="AQ37" s="1"/>
      <c r="AR37" s="1" t="s">
        <v>52</v>
      </c>
      <c r="AS37" s="26"/>
      <c r="AT37" s="26"/>
      <c r="AU37" s="26"/>
      <c r="AV37" s="26"/>
      <c r="AW37" s="26"/>
      <c r="AX37" s="26"/>
      <c r="AY37" s="26"/>
      <c r="AZ37" s="26"/>
      <c r="BA37" s="26"/>
      <c r="BB37" s="34"/>
      <c r="BC37" s="34"/>
      <c r="BD37" s="34"/>
      <c r="BE37" s="34"/>
      <c r="BF37" s="34"/>
      <c r="BG37" s="34">
        <f>((AH37*(L37))-(L37))</f>
        <v>2.58</v>
      </c>
      <c r="BH37" s="34">
        <f t="shared" ref="BH37:BH100" si="21">0.93*(AH37-1)+1</f>
        <v>2.5996000000000006</v>
      </c>
      <c r="BI37" s="34"/>
      <c r="BJ37" s="34"/>
      <c r="BK37" s="26">
        <v>3.9</v>
      </c>
    </row>
    <row r="38" spans="1:63" ht="15.5" x14ac:dyDescent="0.35">
      <c r="A38" s="40">
        <v>45668</v>
      </c>
      <c r="B38" s="28" t="s">
        <v>59</v>
      </c>
      <c r="C38" s="1" t="s">
        <v>133</v>
      </c>
      <c r="D38" s="1" t="s">
        <v>173</v>
      </c>
      <c r="E38" s="26">
        <v>4.4400000000000004</v>
      </c>
      <c r="F38" s="25" t="s">
        <v>60</v>
      </c>
      <c r="G38" s="25" t="s">
        <v>61</v>
      </c>
      <c r="H38" s="1" t="s">
        <v>148</v>
      </c>
      <c r="I38" s="1">
        <v>3</v>
      </c>
      <c r="J38" s="1">
        <v>5</v>
      </c>
      <c r="K38" s="36" t="s">
        <v>281</v>
      </c>
      <c r="L38" s="26">
        <v>1</v>
      </c>
      <c r="M38" s="27" t="s">
        <v>285</v>
      </c>
      <c r="N38" s="1" t="s">
        <v>4</v>
      </c>
      <c r="O38" s="1"/>
      <c r="P38" s="1"/>
      <c r="Q38" s="1"/>
      <c r="R38" s="26">
        <v>16</v>
      </c>
      <c r="S38" s="1">
        <v>4</v>
      </c>
      <c r="T38" s="26" t="str">
        <f>IF(($AA38="W"),ROUND(($L38*$R38),2),"0.00")</f>
        <v>0.00</v>
      </c>
      <c r="U38" s="26">
        <f t="shared" ref="U38:U101" si="22">-$L38+T38</f>
        <v>-1</v>
      </c>
      <c r="V38" s="30">
        <f t="shared" si="4"/>
        <v>9.41</v>
      </c>
      <c r="W38" s="30">
        <f t="shared" si="5"/>
        <v>39</v>
      </c>
      <c r="X38" s="31">
        <f t="shared" si="20"/>
        <v>0.2412820512820513</v>
      </c>
      <c r="Y38" s="32">
        <f t="shared" si="7"/>
        <v>9.4100000000000003E-2</v>
      </c>
      <c r="Z38" s="33">
        <f t="shared" si="8"/>
        <v>941</v>
      </c>
      <c r="AA38" s="1" t="s">
        <v>62</v>
      </c>
      <c r="AB38" s="1"/>
      <c r="AC38" s="1"/>
      <c r="AD38" s="1"/>
      <c r="AE38" s="26">
        <v>16</v>
      </c>
      <c r="AF38" s="26"/>
      <c r="AG38" s="26"/>
      <c r="AH38" s="26">
        <v>11.45</v>
      </c>
      <c r="AI38" s="1"/>
      <c r="AJ38" s="1"/>
      <c r="AK38" s="1"/>
      <c r="AL38" s="1"/>
      <c r="AM38" s="1"/>
      <c r="AN38" s="1"/>
      <c r="AO38" s="1"/>
      <c r="AP38" s="1"/>
      <c r="AQ38" s="1"/>
      <c r="AR38" s="1" t="s">
        <v>52</v>
      </c>
      <c r="AS38" s="26"/>
      <c r="AT38" s="26"/>
      <c r="AU38" s="26"/>
      <c r="AV38" s="26"/>
      <c r="AW38" s="26"/>
      <c r="AX38" s="26"/>
      <c r="AY38" s="26"/>
      <c r="AZ38" s="26"/>
      <c r="BA38" s="26"/>
      <c r="BB38" s="34"/>
      <c r="BC38" s="34"/>
      <c r="BD38" s="34"/>
      <c r="BE38" s="34"/>
      <c r="BF38" s="34"/>
      <c r="BG38" s="34">
        <f t="shared" ref="BG38:BG101" si="23">((AH38*(L38))-(L38))</f>
        <v>10.45</v>
      </c>
      <c r="BH38" s="34">
        <f t="shared" si="21"/>
        <v>10.718500000000001</v>
      </c>
      <c r="BI38" s="34"/>
      <c r="BJ38" s="34"/>
      <c r="BK38" s="26">
        <v>16</v>
      </c>
    </row>
    <row r="39" spans="1:63" ht="15.5" x14ac:dyDescent="0.35">
      <c r="A39" s="40">
        <v>45668</v>
      </c>
      <c r="B39" s="28" t="s">
        <v>59</v>
      </c>
      <c r="C39" s="1" t="s">
        <v>133</v>
      </c>
      <c r="D39" s="1" t="s">
        <v>173</v>
      </c>
      <c r="E39" s="26">
        <v>4.4400000000000004</v>
      </c>
      <c r="F39" s="25" t="s">
        <v>60</v>
      </c>
      <c r="G39" s="25" t="s">
        <v>61</v>
      </c>
      <c r="H39" s="1" t="s">
        <v>148</v>
      </c>
      <c r="I39" s="1">
        <v>3</v>
      </c>
      <c r="J39" s="1">
        <v>2</v>
      </c>
      <c r="K39" s="27" t="s">
        <v>282</v>
      </c>
      <c r="L39" s="26">
        <v>0.5</v>
      </c>
      <c r="M39" s="27" t="s">
        <v>286</v>
      </c>
      <c r="N39" s="1" t="s">
        <v>4</v>
      </c>
      <c r="O39" s="1"/>
      <c r="P39" s="1"/>
      <c r="Q39" s="1"/>
      <c r="R39" s="26">
        <v>8.5</v>
      </c>
      <c r="S39" s="1" t="s">
        <v>63</v>
      </c>
      <c r="T39" s="26" t="str">
        <f t="shared" si="0"/>
        <v>0.00</v>
      </c>
      <c r="U39" s="26">
        <f t="shared" si="22"/>
        <v>-0.5</v>
      </c>
      <c r="V39" s="30">
        <f t="shared" si="4"/>
        <v>8.91</v>
      </c>
      <c r="W39" s="30">
        <f t="shared" si="5"/>
        <v>39.5</v>
      </c>
      <c r="X39" s="31">
        <f t="shared" si="20"/>
        <v>0.22556962025316457</v>
      </c>
      <c r="Y39" s="32">
        <f t="shared" si="7"/>
        <v>8.9099999999999999E-2</v>
      </c>
      <c r="Z39" s="33">
        <f t="shared" si="8"/>
        <v>891</v>
      </c>
      <c r="AA39" s="1" t="s">
        <v>62</v>
      </c>
      <c r="AB39" s="1"/>
      <c r="AC39" s="1"/>
      <c r="AD39" s="1"/>
      <c r="AE39" s="26">
        <v>8.5</v>
      </c>
      <c r="AF39" s="26"/>
      <c r="AG39" s="26"/>
      <c r="AH39" s="26">
        <v>8.8800000000000008</v>
      </c>
      <c r="AI39" s="1"/>
      <c r="AJ39" s="1"/>
      <c r="AK39" s="1"/>
      <c r="AL39" s="1"/>
      <c r="AM39" s="1"/>
      <c r="AN39" s="1"/>
      <c r="AO39" s="1"/>
      <c r="AP39" s="1"/>
      <c r="AQ39" s="1"/>
      <c r="AR39" s="1" t="s">
        <v>52</v>
      </c>
      <c r="AS39" s="26"/>
      <c r="AT39" s="26"/>
      <c r="AU39" s="26"/>
      <c r="AV39" s="26"/>
      <c r="AW39" s="26"/>
      <c r="AX39" s="26"/>
      <c r="AY39" s="26"/>
      <c r="AZ39" s="26"/>
      <c r="BA39" s="26"/>
      <c r="BB39" s="34"/>
      <c r="BC39" s="34"/>
      <c r="BD39" s="34"/>
      <c r="BE39" s="34"/>
      <c r="BF39" s="34"/>
      <c r="BG39" s="34">
        <f t="shared" si="23"/>
        <v>3.9400000000000004</v>
      </c>
      <c r="BH39" s="34">
        <f t="shared" si="21"/>
        <v>8.328400000000002</v>
      </c>
      <c r="BI39" s="34"/>
      <c r="BJ39" s="34"/>
      <c r="BK39" s="26">
        <v>8.5</v>
      </c>
    </row>
    <row r="40" spans="1:63" ht="15.5" x14ac:dyDescent="0.35">
      <c r="A40" s="40">
        <v>45669</v>
      </c>
      <c r="B40" s="28" t="s">
        <v>59</v>
      </c>
      <c r="C40" s="1" t="s">
        <v>287</v>
      </c>
      <c r="D40" s="1" t="s">
        <v>174</v>
      </c>
      <c r="E40" s="26">
        <v>4.5</v>
      </c>
      <c r="F40" s="25" t="s">
        <v>60</v>
      </c>
      <c r="G40" s="25" t="s">
        <v>61</v>
      </c>
      <c r="H40" s="1" t="s">
        <v>288</v>
      </c>
      <c r="I40" s="1">
        <v>3</v>
      </c>
      <c r="J40" s="1">
        <v>5</v>
      </c>
      <c r="K40" s="36" t="s">
        <v>289</v>
      </c>
      <c r="L40" s="26">
        <v>1.5</v>
      </c>
      <c r="M40" s="27" t="s">
        <v>290</v>
      </c>
      <c r="N40" s="1" t="s">
        <v>4</v>
      </c>
      <c r="O40" s="1"/>
      <c r="P40" s="1"/>
      <c r="Q40" s="1"/>
      <c r="R40" s="26">
        <v>5.5</v>
      </c>
      <c r="S40" s="1">
        <v>4</v>
      </c>
      <c r="T40" s="26" t="str">
        <f t="shared" si="0"/>
        <v>0.00</v>
      </c>
      <c r="U40" s="26">
        <f t="shared" si="22"/>
        <v>-1.5</v>
      </c>
      <c r="V40" s="30">
        <f>V39+U40</f>
        <v>7.41</v>
      </c>
      <c r="W40" s="30">
        <f t="shared" si="5"/>
        <v>41</v>
      </c>
      <c r="X40" s="31">
        <f t="shared" ref="X40:X41" si="24">SUM(V40/W40)</f>
        <v>0.18073170731707316</v>
      </c>
      <c r="Y40" s="32">
        <f t="shared" si="7"/>
        <v>7.4099999999999999E-2</v>
      </c>
      <c r="Z40" s="33">
        <f t="shared" si="8"/>
        <v>741</v>
      </c>
      <c r="AA40" s="1" t="s">
        <v>62</v>
      </c>
      <c r="AB40" s="1"/>
      <c r="AC40" s="1"/>
      <c r="AD40" s="1"/>
      <c r="AE40" s="26">
        <v>5.5</v>
      </c>
      <c r="AF40" s="26"/>
      <c r="AG40" s="26"/>
      <c r="AH40" s="26">
        <v>12.34</v>
      </c>
      <c r="AI40" s="1"/>
      <c r="AJ40" s="1"/>
      <c r="AK40" s="1"/>
      <c r="AL40" s="1"/>
      <c r="AM40" s="1"/>
      <c r="AN40" s="1"/>
      <c r="AO40" s="1"/>
      <c r="AP40" s="1"/>
      <c r="AQ40" s="1"/>
      <c r="AR40" s="1" t="s">
        <v>57</v>
      </c>
      <c r="AS40" s="26">
        <v>5.5</v>
      </c>
      <c r="AT40" s="26"/>
      <c r="AU40" s="26"/>
      <c r="AV40" s="26"/>
      <c r="AW40" s="26"/>
      <c r="AX40" s="26"/>
      <c r="AY40" s="26"/>
      <c r="AZ40" s="26"/>
      <c r="BA40" s="26"/>
      <c r="BB40" s="34"/>
      <c r="BC40" s="34"/>
      <c r="BD40" s="34"/>
      <c r="BE40" s="34"/>
      <c r="BF40" s="34"/>
      <c r="BG40" s="34">
        <f t="shared" si="23"/>
        <v>17.009999999999998</v>
      </c>
      <c r="BH40" s="34">
        <f t="shared" si="21"/>
        <v>11.546200000000001</v>
      </c>
      <c r="BI40" s="34"/>
      <c r="BJ40" s="34"/>
      <c r="BK40" s="26">
        <v>12.3</v>
      </c>
    </row>
    <row r="41" spans="1:63" ht="15.5" x14ac:dyDescent="0.35">
      <c r="A41" s="40">
        <v>45669</v>
      </c>
      <c r="B41" s="28" t="s">
        <v>59</v>
      </c>
      <c r="C41" s="1" t="s">
        <v>287</v>
      </c>
      <c r="D41" s="1" t="s">
        <v>174</v>
      </c>
      <c r="E41" s="26">
        <v>4.5</v>
      </c>
      <c r="F41" s="25" t="s">
        <v>60</v>
      </c>
      <c r="G41" s="25" t="s">
        <v>61</v>
      </c>
      <c r="H41" s="1" t="s">
        <v>288</v>
      </c>
      <c r="I41" s="1">
        <v>3</v>
      </c>
      <c r="J41" s="1">
        <v>5</v>
      </c>
      <c r="K41" s="36" t="s">
        <v>289</v>
      </c>
      <c r="L41" s="26">
        <v>1.5</v>
      </c>
      <c r="M41" s="27" t="s">
        <v>290</v>
      </c>
      <c r="N41" s="1" t="s">
        <v>5</v>
      </c>
      <c r="O41" s="1"/>
      <c r="P41" s="1"/>
      <c r="Q41" s="1"/>
      <c r="R41" s="26">
        <v>2.15</v>
      </c>
      <c r="S41" s="1">
        <v>4</v>
      </c>
      <c r="T41" s="26" t="str">
        <f t="shared" si="0"/>
        <v>0.00</v>
      </c>
      <c r="U41" s="26">
        <f t="shared" si="22"/>
        <v>-1.5</v>
      </c>
      <c r="V41" s="30">
        <f t="shared" ref="V41:V104" si="25">V40+U41</f>
        <v>5.91</v>
      </c>
      <c r="W41" s="30">
        <f t="shared" si="5"/>
        <v>42.5</v>
      </c>
      <c r="X41" s="31">
        <f t="shared" si="24"/>
        <v>0.13905882352941176</v>
      </c>
      <c r="Y41" s="32">
        <f t="shared" si="7"/>
        <v>5.91E-2</v>
      </c>
      <c r="Z41" s="33">
        <f t="shared" si="8"/>
        <v>591</v>
      </c>
      <c r="AA41" s="1" t="s">
        <v>62</v>
      </c>
      <c r="AB41" s="1"/>
      <c r="AC41" s="1"/>
      <c r="AD41" s="1"/>
      <c r="AE41" s="26">
        <v>2.15</v>
      </c>
      <c r="AF41" s="26"/>
      <c r="AG41" s="26"/>
      <c r="AH41" s="26">
        <v>3.93</v>
      </c>
      <c r="AI41" s="1"/>
      <c r="AJ41" s="1"/>
      <c r="AK41" s="1"/>
      <c r="AL41" s="1"/>
      <c r="AM41" s="1"/>
      <c r="AN41" s="1"/>
      <c r="AO41" s="1"/>
      <c r="AP41" s="1"/>
      <c r="AQ41" s="1"/>
      <c r="AR41" s="1" t="s">
        <v>57</v>
      </c>
      <c r="AS41" s="26">
        <v>2.15</v>
      </c>
      <c r="AT41" s="26"/>
      <c r="AU41" s="26"/>
      <c r="AV41" s="26"/>
      <c r="AW41" s="26"/>
      <c r="AX41" s="26"/>
      <c r="AY41" s="26"/>
      <c r="AZ41" s="26"/>
      <c r="BA41" s="26"/>
      <c r="BB41" s="34"/>
      <c r="BC41" s="34"/>
      <c r="BD41" s="34"/>
      <c r="BE41" s="34"/>
      <c r="BF41" s="34"/>
      <c r="BG41" s="34">
        <f t="shared" si="23"/>
        <v>4.3950000000000005</v>
      </c>
      <c r="BH41" s="34">
        <f t="shared" si="21"/>
        <v>3.7249000000000003</v>
      </c>
      <c r="BI41" s="34"/>
      <c r="BJ41" s="34"/>
      <c r="BK41" s="26">
        <v>2.7</v>
      </c>
    </row>
    <row r="42" spans="1:63" ht="15.5" x14ac:dyDescent="0.35">
      <c r="A42" s="40">
        <v>45669</v>
      </c>
      <c r="B42" s="28" t="s">
        <v>59</v>
      </c>
      <c r="C42" s="1" t="s">
        <v>287</v>
      </c>
      <c r="D42" s="1" t="s">
        <v>174</v>
      </c>
      <c r="E42" s="26">
        <v>8.3000000000000007</v>
      </c>
      <c r="F42" s="25" t="s">
        <v>60</v>
      </c>
      <c r="G42" s="25" t="s">
        <v>61</v>
      </c>
      <c r="H42" s="1" t="s">
        <v>288</v>
      </c>
      <c r="I42" s="1">
        <v>9</v>
      </c>
      <c r="J42" s="1">
        <v>3</v>
      </c>
      <c r="K42" s="38" t="s">
        <v>202</v>
      </c>
      <c r="L42" s="26">
        <v>1</v>
      </c>
      <c r="M42" s="27" t="s">
        <v>291</v>
      </c>
      <c r="N42" s="1" t="s">
        <v>4</v>
      </c>
      <c r="O42" s="1"/>
      <c r="P42" s="1"/>
      <c r="Q42" s="1"/>
      <c r="R42" s="26">
        <v>4</v>
      </c>
      <c r="S42" s="1">
        <v>1</v>
      </c>
      <c r="T42" s="26">
        <f t="shared" si="0"/>
        <v>4</v>
      </c>
      <c r="U42" s="26">
        <f t="shared" si="22"/>
        <v>3</v>
      </c>
      <c r="V42" s="30">
        <f t="shared" si="25"/>
        <v>8.91</v>
      </c>
      <c r="W42" s="30">
        <f t="shared" si="5"/>
        <v>43.5</v>
      </c>
      <c r="X42" s="31">
        <f t="shared" ref="X42" si="26">SUM(V42/W42)</f>
        <v>0.20482758620689656</v>
      </c>
      <c r="Y42" s="32">
        <f>V42/100</f>
        <v>8.9099999999999999E-2</v>
      </c>
      <c r="Z42" s="33">
        <f>V42*100</f>
        <v>891</v>
      </c>
      <c r="AA42" s="1" t="s">
        <v>68</v>
      </c>
      <c r="AB42" s="1"/>
      <c r="AC42" s="1"/>
      <c r="AD42" s="1"/>
      <c r="AE42" s="26">
        <v>4</v>
      </c>
      <c r="AF42" s="26"/>
      <c r="AG42" s="26"/>
      <c r="AH42" s="26">
        <v>4.0999999999999996</v>
      </c>
      <c r="AI42" s="1"/>
      <c r="AJ42" s="1"/>
      <c r="AK42" s="1"/>
      <c r="AL42" s="1"/>
      <c r="AM42" s="1"/>
      <c r="AN42" s="1"/>
      <c r="AO42" s="1"/>
      <c r="AP42" s="1"/>
      <c r="AQ42" s="1"/>
      <c r="AR42" s="1" t="s">
        <v>52</v>
      </c>
      <c r="AS42" s="26"/>
      <c r="AT42" s="26"/>
      <c r="AU42" s="26"/>
      <c r="AV42" s="26"/>
      <c r="AW42" s="26"/>
      <c r="AX42" s="26"/>
      <c r="AY42" s="26"/>
      <c r="AZ42" s="26"/>
      <c r="BA42" s="26"/>
      <c r="BB42" s="34"/>
      <c r="BC42" s="34"/>
      <c r="BD42" s="34"/>
      <c r="BE42" s="34"/>
      <c r="BF42" s="34"/>
      <c r="BG42" s="34">
        <f t="shared" si="23"/>
        <v>3.0999999999999996</v>
      </c>
      <c r="BH42" s="34">
        <f t="shared" si="21"/>
        <v>3.883</v>
      </c>
      <c r="BI42" s="34"/>
      <c r="BJ42" s="34"/>
      <c r="BK42" s="26">
        <v>4</v>
      </c>
    </row>
    <row r="43" spans="1:63" ht="15.5" x14ac:dyDescent="0.35">
      <c r="A43" s="40">
        <v>45670</v>
      </c>
      <c r="B43" s="28" t="s">
        <v>59</v>
      </c>
      <c r="C43" s="1" t="s">
        <v>292</v>
      </c>
      <c r="D43" s="1" t="s">
        <v>178</v>
      </c>
      <c r="E43" s="26">
        <v>4.0999999999999996</v>
      </c>
      <c r="F43" s="25" t="s">
        <v>60</v>
      </c>
      <c r="G43" s="25" t="s">
        <v>61</v>
      </c>
      <c r="H43" s="1" t="s">
        <v>73</v>
      </c>
      <c r="I43" s="1">
        <v>5</v>
      </c>
      <c r="J43" s="1">
        <v>6</v>
      </c>
      <c r="K43" s="39" t="s">
        <v>293</v>
      </c>
      <c r="L43" s="26">
        <v>1</v>
      </c>
      <c r="M43" s="27" t="s">
        <v>294</v>
      </c>
      <c r="N43" s="1" t="s">
        <v>4</v>
      </c>
      <c r="O43" s="1"/>
      <c r="P43" s="1"/>
      <c r="Q43" s="1"/>
      <c r="R43" s="26">
        <v>12.88</v>
      </c>
      <c r="S43" s="1">
        <v>2</v>
      </c>
      <c r="T43" s="26" t="str">
        <f t="shared" si="0"/>
        <v>0.00</v>
      </c>
      <c r="U43" s="26">
        <f t="shared" si="22"/>
        <v>-1</v>
      </c>
      <c r="V43" s="30">
        <f t="shared" si="25"/>
        <v>7.91</v>
      </c>
      <c r="W43" s="30">
        <f t="shared" si="5"/>
        <v>44.5</v>
      </c>
      <c r="X43" s="31">
        <f t="shared" ref="X43" si="27">SUM(V43/W43)</f>
        <v>0.17775280898876405</v>
      </c>
      <c r="Y43" s="32">
        <f t="shared" ref="Y43:Y45" si="28">V43/100</f>
        <v>7.9100000000000004E-2</v>
      </c>
      <c r="Z43" s="33">
        <f t="shared" ref="Z43:Z106" si="29">V43*100</f>
        <v>791</v>
      </c>
      <c r="AA43" s="1" t="s">
        <v>62</v>
      </c>
      <c r="AB43" s="1"/>
      <c r="AC43" s="1"/>
      <c r="AD43" s="1"/>
      <c r="AE43" s="26">
        <v>10.78</v>
      </c>
      <c r="AF43" s="26"/>
      <c r="AG43" s="26"/>
      <c r="AH43" s="26"/>
      <c r="AI43" s="1"/>
      <c r="AJ43" s="1"/>
      <c r="AK43" s="1"/>
      <c r="AL43" s="1"/>
      <c r="AM43" s="1"/>
      <c r="AN43" s="1"/>
      <c r="AO43" s="1"/>
      <c r="AP43" s="1"/>
      <c r="AQ43" s="1"/>
      <c r="AR43" s="1" t="s">
        <v>57</v>
      </c>
      <c r="AS43" s="26">
        <v>14</v>
      </c>
      <c r="AT43" s="26"/>
      <c r="AU43" s="26"/>
      <c r="AV43" s="26"/>
      <c r="AW43" s="26"/>
      <c r="AX43" s="26"/>
      <c r="AY43" s="26"/>
      <c r="AZ43" s="26"/>
      <c r="BA43" s="26"/>
      <c r="BB43" s="34"/>
      <c r="BC43" s="34"/>
      <c r="BD43" s="34"/>
      <c r="BE43" s="34"/>
      <c r="BF43" s="34"/>
      <c r="BG43" s="34">
        <f t="shared" si="23"/>
        <v>-1</v>
      </c>
      <c r="BH43" s="34">
        <f t="shared" si="21"/>
        <v>6.9999999999999951E-2</v>
      </c>
      <c r="BI43" s="34"/>
      <c r="BJ43" s="34"/>
      <c r="BK43" s="26">
        <v>9.1</v>
      </c>
    </row>
    <row r="44" spans="1:63" ht="15.5" x14ac:dyDescent="0.35">
      <c r="A44" s="40">
        <v>45671</v>
      </c>
      <c r="B44" s="28" t="s">
        <v>59</v>
      </c>
      <c r="C44" s="1" t="s">
        <v>140</v>
      </c>
      <c r="D44" s="1" t="s">
        <v>175</v>
      </c>
      <c r="E44" s="26">
        <v>3.4</v>
      </c>
      <c r="F44" s="25" t="s">
        <v>60</v>
      </c>
      <c r="G44" s="25" t="s">
        <v>61</v>
      </c>
      <c r="H44" s="1" t="s">
        <v>87</v>
      </c>
      <c r="I44" s="1">
        <v>5</v>
      </c>
      <c r="J44" s="1">
        <v>9</v>
      </c>
      <c r="K44" s="37" t="s">
        <v>295</v>
      </c>
      <c r="L44" s="26">
        <v>1</v>
      </c>
      <c r="M44" s="27" t="s">
        <v>296</v>
      </c>
      <c r="N44" s="1" t="s">
        <v>4</v>
      </c>
      <c r="O44" s="1"/>
      <c r="P44" s="1"/>
      <c r="Q44" s="1"/>
      <c r="R44" s="26">
        <v>2.6</v>
      </c>
      <c r="S44" s="1">
        <v>3</v>
      </c>
      <c r="T44" s="26" t="str">
        <f t="shared" si="0"/>
        <v>0.00</v>
      </c>
      <c r="U44" s="26">
        <f t="shared" si="22"/>
        <v>-1</v>
      </c>
      <c r="V44" s="30">
        <f t="shared" si="25"/>
        <v>6.91</v>
      </c>
      <c r="W44" s="30">
        <f t="shared" si="5"/>
        <v>45.5</v>
      </c>
      <c r="X44" s="31">
        <f t="shared" ref="X44" si="30">SUM(V44/W44)</f>
        <v>0.15186813186813186</v>
      </c>
      <c r="Y44" s="32">
        <f t="shared" si="28"/>
        <v>6.9099999999999995E-2</v>
      </c>
      <c r="Z44" s="33">
        <f t="shared" si="29"/>
        <v>691</v>
      </c>
      <c r="AA44" s="1" t="s">
        <v>62</v>
      </c>
      <c r="AB44" s="1"/>
      <c r="AC44" s="1"/>
      <c r="AD44" s="1"/>
      <c r="AE44" s="26">
        <v>2.6</v>
      </c>
      <c r="AF44" s="26"/>
      <c r="AG44" s="26"/>
      <c r="AH44" s="26">
        <v>2.7</v>
      </c>
      <c r="AI44" s="1"/>
      <c r="AJ44" s="1"/>
      <c r="AK44" s="1"/>
      <c r="AL44" s="1"/>
      <c r="AM44" s="1"/>
      <c r="AN44" s="1"/>
      <c r="AO44" s="1"/>
      <c r="AP44" s="1"/>
      <c r="AQ44" s="1"/>
      <c r="AR44" s="1" t="s">
        <v>52</v>
      </c>
      <c r="AS44" s="26"/>
      <c r="AT44" s="26"/>
      <c r="AU44" s="26"/>
      <c r="AV44" s="26"/>
      <c r="AW44" s="26"/>
      <c r="AX44" s="26"/>
      <c r="AY44" s="26"/>
      <c r="AZ44" s="26"/>
      <c r="BA44" s="26"/>
      <c r="BB44" s="34"/>
      <c r="BC44" s="34"/>
      <c r="BD44" s="34"/>
      <c r="BE44" s="34"/>
      <c r="BF44" s="34"/>
      <c r="BG44" s="34">
        <f t="shared" si="23"/>
        <v>1.7000000000000002</v>
      </c>
      <c r="BH44" s="34">
        <f t="shared" si="21"/>
        <v>2.5810000000000004</v>
      </c>
      <c r="BI44" s="34"/>
      <c r="BJ44" s="34"/>
      <c r="BK44" s="26">
        <v>2.6</v>
      </c>
    </row>
    <row r="45" spans="1:63" ht="15.5" x14ac:dyDescent="0.35">
      <c r="A45" s="40">
        <v>45674</v>
      </c>
      <c r="B45" s="28" t="s">
        <v>59</v>
      </c>
      <c r="C45" s="1" t="s">
        <v>297</v>
      </c>
      <c r="D45" s="1" t="s">
        <v>172</v>
      </c>
      <c r="E45" s="1">
        <v>3.44</v>
      </c>
      <c r="F45" s="25" t="s">
        <v>60</v>
      </c>
      <c r="G45" s="25" t="s">
        <v>61</v>
      </c>
      <c r="H45" s="1" t="s">
        <v>104</v>
      </c>
      <c r="I45" s="1">
        <v>7</v>
      </c>
      <c r="J45" s="1">
        <v>8</v>
      </c>
      <c r="K45" s="39" t="s">
        <v>191</v>
      </c>
      <c r="L45" s="26">
        <v>1</v>
      </c>
      <c r="M45" s="27" t="s">
        <v>298</v>
      </c>
      <c r="N45" s="1" t="s">
        <v>4</v>
      </c>
      <c r="O45" s="1"/>
      <c r="P45" s="1"/>
      <c r="Q45" s="1"/>
      <c r="R45" s="26">
        <v>4.5999999999999996</v>
      </c>
      <c r="S45" s="1">
        <v>2</v>
      </c>
      <c r="T45" s="26" t="str">
        <f t="shared" si="0"/>
        <v>0.00</v>
      </c>
      <c r="U45" s="26">
        <f t="shared" si="22"/>
        <v>-1</v>
      </c>
      <c r="V45" s="30">
        <f t="shared" si="25"/>
        <v>5.91</v>
      </c>
      <c r="W45" s="30">
        <f t="shared" si="5"/>
        <v>46.5</v>
      </c>
      <c r="X45" s="31">
        <f t="shared" ref="X45" si="31">SUM(V45/W45)</f>
        <v>0.1270967741935484</v>
      </c>
      <c r="Y45" s="32">
        <f t="shared" si="28"/>
        <v>5.91E-2</v>
      </c>
      <c r="Z45" s="33">
        <f t="shared" si="29"/>
        <v>591</v>
      </c>
      <c r="AA45" s="1" t="s">
        <v>62</v>
      </c>
      <c r="AB45" s="1"/>
      <c r="AC45" s="1"/>
      <c r="AD45" s="1"/>
      <c r="AE45" s="26">
        <v>4.5999999999999996</v>
      </c>
      <c r="AF45" s="26"/>
      <c r="AG45" s="26"/>
      <c r="AH45" s="26">
        <v>4.2</v>
      </c>
      <c r="AI45" s="1"/>
      <c r="AJ45" s="1"/>
      <c r="AK45" s="1"/>
      <c r="AL45" s="1"/>
      <c r="AM45" s="1"/>
      <c r="AN45" s="1"/>
      <c r="AO45" s="1"/>
      <c r="AP45" s="1"/>
      <c r="AQ45" s="1"/>
      <c r="AR45" s="1" t="s">
        <v>57</v>
      </c>
      <c r="AS45" s="26">
        <v>4.5999999999999996</v>
      </c>
      <c r="AT45" s="26"/>
      <c r="AU45" s="26"/>
      <c r="AV45" s="26"/>
      <c r="AW45" s="26"/>
      <c r="AX45" s="26"/>
      <c r="AY45" s="26"/>
      <c r="AZ45" s="26"/>
      <c r="BA45" s="26"/>
      <c r="BB45" s="34"/>
      <c r="BC45" s="34"/>
      <c r="BD45" s="34"/>
      <c r="BE45" s="34"/>
      <c r="BF45" s="34"/>
      <c r="BG45" s="34">
        <f t="shared" si="23"/>
        <v>3.2</v>
      </c>
      <c r="BH45" s="34">
        <f t="shared" si="21"/>
        <v>3.9760000000000004</v>
      </c>
      <c r="BI45" s="34"/>
      <c r="BJ45" s="34"/>
      <c r="BK45" s="26">
        <v>3.9</v>
      </c>
    </row>
    <row r="46" spans="1:63" ht="15.5" x14ac:dyDescent="0.35">
      <c r="A46" s="40">
        <v>45674</v>
      </c>
      <c r="B46" s="28" t="s">
        <v>59</v>
      </c>
      <c r="C46" s="1" t="s">
        <v>108</v>
      </c>
      <c r="D46" s="1" t="s">
        <v>172</v>
      </c>
      <c r="E46" s="1">
        <v>8.0500000000000007</v>
      </c>
      <c r="F46" s="25" t="s">
        <v>60</v>
      </c>
      <c r="G46" s="25" t="s">
        <v>61</v>
      </c>
      <c r="H46" s="1" t="s">
        <v>80</v>
      </c>
      <c r="I46" s="1">
        <v>4</v>
      </c>
      <c r="J46" s="1">
        <v>19</v>
      </c>
      <c r="K46" s="27" t="s">
        <v>200</v>
      </c>
      <c r="L46" s="26">
        <v>1</v>
      </c>
      <c r="M46" s="27" t="s">
        <v>299</v>
      </c>
      <c r="N46" s="1" t="s">
        <v>4</v>
      </c>
      <c r="O46" s="1"/>
      <c r="P46" s="1"/>
      <c r="Q46" s="1"/>
      <c r="R46" s="26">
        <v>8</v>
      </c>
      <c r="S46" s="1" t="s">
        <v>63</v>
      </c>
      <c r="T46" s="26" t="str">
        <f t="shared" si="0"/>
        <v>0.00</v>
      </c>
      <c r="U46" s="26">
        <f t="shared" si="22"/>
        <v>-1</v>
      </c>
      <c r="V46" s="30">
        <f t="shared" si="25"/>
        <v>4.91</v>
      </c>
      <c r="W46" s="30">
        <f t="shared" si="5"/>
        <v>47.5</v>
      </c>
      <c r="X46" s="31">
        <f>SUM(V46/W46)</f>
        <v>0.10336842105263158</v>
      </c>
      <c r="Y46" s="32">
        <f>V46/100</f>
        <v>4.9100000000000005E-2</v>
      </c>
      <c r="Z46" s="33">
        <f t="shared" si="29"/>
        <v>491</v>
      </c>
      <c r="AA46" s="1" t="s">
        <v>62</v>
      </c>
      <c r="AB46" s="1"/>
      <c r="AC46" s="1"/>
      <c r="AD46" s="1"/>
      <c r="AE46" s="26">
        <v>8</v>
      </c>
      <c r="AF46" s="26"/>
      <c r="AG46" s="26"/>
      <c r="AH46" s="26">
        <v>5.2</v>
      </c>
      <c r="AI46" s="1"/>
      <c r="AJ46" s="1"/>
      <c r="AK46" s="1"/>
      <c r="AL46" s="1"/>
      <c r="AM46" s="1"/>
      <c r="AN46" s="1"/>
      <c r="AO46" s="1"/>
      <c r="AP46" s="1"/>
      <c r="AQ46" s="1"/>
      <c r="AR46" s="1" t="s">
        <v>52</v>
      </c>
      <c r="AS46" s="26"/>
      <c r="AT46" s="26"/>
      <c r="AU46" s="26"/>
      <c r="AV46" s="26"/>
      <c r="AW46" s="26"/>
      <c r="AX46" s="26"/>
      <c r="AY46" s="26"/>
      <c r="AZ46" s="26"/>
      <c r="BA46" s="26"/>
      <c r="BB46" s="34"/>
      <c r="BC46" s="34"/>
      <c r="BD46" s="34"/>
      <c r="BE46" s="34"/>
      <c r="BF46" s="34"/>
      <c r="BG46" s="34">
        <f t="shared" si="23"/>
        <v>4.2</v>
      </c>
      <c r="BH46" s="34">
        <f t="shared" si="21"/>
        <v>4.9060000000000006</v>
      </c>
      <c r="BI46" s="34"/>
      <c r="BJ46" s="34"/>
      <c r="BK46" s="26">
        <v>8</v>
      </c>
    </row>
    <row r="47" spans="1:63" ht="15.5" x14ac:dyDescent="0.35">
      <c r="A47" s="40">
        <v>45674</v>
      </c>
      <c r="B47" s="28" t="s">
        <v>59</v>
      </c>
      <c r="C47" s="1" t="s">
        <v>108</v>
      </c>
      <c r="D47" s="1" t="s">
        <v>172</v>
      </c>
      <c r="E47" s="26">
        <v>9.1999999999999993</v>
      </c>
      <c r="F47" s="25" t="s">
        <v>60</v>
      </c>
      <c r="G47" s="25" t="s">
        <v>61</v>
      </c>
      <c r="H47" s="1" t="s">
        <v>80</v>
      </c>
      <c r="I47" s="1">
        <v>6</v>
      </c>
      <c r="J47" s="1">
        <v>7</v>
      </c>
      <c r="K47" s="27" t="s">
        <v>198</v>
      </c>
      <c r="L47" s="26">
        <v>1</v>
      </c>
      <c r="M47" s="27" t="s">
        <v>300</v>
      </c>
      <c r="N47" s="1" t="s">
        <v>4</v>
      </c>
      <c r="O47" s="1"/>
      <c r="P47" s="1"/>
      <c r="Q47" s="1"/>
      <c r="R47" s="26">
        <v>11</v>
      </c>
      <c r="S47" s="1" t="s">
        <v>63</v>
      </c>
      <c r="T47" s="26" t="str">
        <f t="shared" si="0"/>
        <v>0.00</v>
      </c>
      <c r="U47" s="26">
        <f t="shared" si="22"/>
        <v>-1</v>
      </c>
      <c r="V47" s="30">
        <f t="shared" si="25"/>
        <v>3.91</v>
      </c>
      <c r="W47" s="30">
        <f t="shared" si="5"/>
        <v>48.5</v>
      </c>
      <c r="X47" s="31">
        <f t="shared" ref="X47:X48" si="32">SUM(V47/W47)</f>
        <v>8.0618556701030936E-2</v>
      </c>
      <c r="Y47" s="32">
        <f t="shared" ref="Y47:Y110" si="33">V47/100</f>
        <v>3.9100000000000003E-2</v>
      </c>
      <c r="Z47" s="33">
        <f t="shared" si="29"/>
        <v>391</v>
      </c>
      <c r="AA47" s="1" t="s">
        <v>62</v>
      </c>
      <c r="AB47" s="1"/>
      <c r="AC47" s="1"/>
      <c r="AD47" s="1"/>
      <c r="AE47" s="26">
        <v>11</v>
      </c>
      <c r="AF47" s="26"/>
      <c r="AG47" s="26"/>
      <c r="AH47" s="26">
        <v>13.07</v>
      </c>
      <c r="AI47" s="1"/>
      <c r="AJ47" s="1"/>
      <c r="AK47" s="1"/>
      <c r="AL47" s="1"/>
      <c r="AM47" s="1"/>
      <c r="AN47" s="1"/>
      <c r="AO47" s="1"/>
      <c r="AP47" s="1"/>
      <c r="AQ47" s="1"/>
      <c r="AR47" s="1" t="s">
        <v>52</v>
      </c>
      <c r="AS47" s="26"/>
      <c r="AT47" s="26"/>
      <c r="AU47" s="26"/>
      <c r="AV47" s="26"/>
      <c r="AW47" s="26"/>
      <c r="AX47" s="26"/>
      <c r="AY47" s="26"/>
      <c r="AZ47" s="26"/>
      <c r="BA47" s="26"/>
      <c r="BB47" s="34"/>
      <c r="BC47" s="34"/>
      <c r="BD47" s="34"/>
      <c r="BE47" s="34"/>
      <c r="BF47" s="34"/>
      <c r="BG47" s="34">
        <f t="shared" si="23"/>
        <v>12.07</v>
      </c>
      <c r="BH47" s="34">
        <f t="shared" si="21"/>
        <v>12.225100000000001</v>
      </c>
      <c r="BI47" s="34"/>
      <c r="BJ47" s="34"/>
      <c r="BK47" s="26">
        <v>11</v>
      </c>
    </row>
    <row r="48" spans="1:63" ht="15.5" x14ac:dyDescent="0.35">
      <c r="A48" s="40">
        <v>45675</v>
      </c>
      <c r="B48" s="28" t="s">
        <v>59</v>
      </c>
      <c r="C48" s="1" t="s">
        <v>153</v>
      </c>
      <c r="D48" s="1" t="s">
        <v>173</v>
      </c>
      <c r="E48" s="1">
        <v>4.04</v>
      </c>
      <c r="F48" s="25" t="s">
        <v>60</v>
      </c>
      <c r="G48" s="25" t="s">
        <v>61</v>
      </c>
      <c r="H48" s="1" t="s">
        <v>148</v>
      </c>
      <c r="I48" s="1">
        <v>1</v>
      </c>
      <c r="J48" s="1">
        <v>5</v>
      </c>
      <c r="K48" s="27" t="s">
        <v>301</v>
      </c>
      <c r="L48" s="26">
        <v>0.5</v>
      </c>
      <c r="M48" s="27" t="s">
        <v>303</v>
      </c>
      <c r="N48" s="1" t="s">
        <v>4</v>
      </c>
      <c r="O48" s="1"/>
      <c r="P48" s="1"/>
      <c r="Q48" s="1"/>
      <c r="R48" s="26">
        <v>8</v>
      </c>
      <c r="S48" s="1" t="s">
        <v>63</v>
      </c>
      <c r="T48" s="26" t="str">
        <f t="shared" si="0"/>
        <v>0.00</v>
      </c>
      <c r="U48" s="26">
        <f t="shared" si="22"/>
        <v>-0.5</v>
      </c>
      <c r="V48" s="30">
        <f t="shared" si="25"/>
        <v>3.41</v>
      </c>
      <c r="W48" s="30">
        <f t="shared" si="5"/>
        <v>49</v>
      </c>
      <c r="X48" s="31">
        <f t="shared" si="32"/>
        <v>6.9591836734693879E-2</v>
      </c>
      <c r="Y48" s="32">
        <f t="shared" si="33"/>
        <v>3.4099999999999998E-2</v>
      </c>
      <c r="Z48" s="33">
        <f t="shared" si="29"/>
        <v>341</v>
      </c>
      <c r="AA48" s="1" t="s">
        <v>62</v>
      </c>
      <c r="AB48" s="1"/>
      <c r="AC48" s="1"/>
      <c r="AD48" s="1"/>
      <c r="AE48" s="26">
        <v>8</v>
      </c>
      <c r="AF48" s="26"/>
      <c r="AG48" s="26"/>
      <c r="AH48" s="26">
        <v>5.53</v>
      </c>
      <c r="AI48" s="1"/>
      <c r="AJ48" s="1"/>
      <c r="AK48" s="1"/>
      <c r="AL48" s="1"/>
      <c r="AM48" s="1"/>
      <c r="AN48" s="1"/>
      <c r="AO48" s="1"/>
      <c r="AP48" s="1"/>
      <c r="AQ48" s="1"/>
      <c r="AR48" s="1" t="s">
        <v>52</v>
      </c>
      <c r="AS48" s="26"/>
      <c r="AT48" s="26"/>
      <c r="AU48" s="26"/>
      <c r="AV48" s="26"/>
      <c r="AW48" s="26"/>
      <c r="AX48" s="26"/>
      <c r="AY48" s="26"/>
      <c r="AZ48" s="26"/>
      <c r="BA48" s="26"/>
      <c r="BB48" s="34"/>
      <c r="BC48" s="34"/>
      <c r="BD48" s="34"/>
      <c r="BE48" s="34"/>
      <c r="BF48" s="34"/>
      <c r="BG48" s="34">
        <f t="shared" si="23"/>
        <v>2.2650000000000001</v>
      </c>
      <c r="BH48" s="34">
        <f t="shared" si="21"/>
        <v>5.2129000000000003</v>
      </c>
      <c r="BI48" s="34"/>
      <c r="BJ48" s="34"/>
      <c r="BK48" s="26">
        <v>8</v>
      </c>
    </row>
    <row r="49" spans="1:63" ht="15.5" x14ac:dyDescent="0.35">
      <c r="A49" s="40">
        <v>45675</v>
      </c>
      <c r="B49" s="28" t="s">
        <v>59</v>
      </c>
      <c r="C49" s="1" t="s">
        <v>153</v>
      </c>
      <c r="D49" s="1" t="s">
        <v>173</v>
      </c>
      <c r="E49" s="1">
        <v>5.07</v>
      </c>
      <c r="F49" s="25" t="s">
        <v>60</v>
      </c>
      <c r="G49" s="25" t="s">
        <v>61</v>
      </c>
      <c r="H49" s="1" t="s">
        <v>94</v>
      </c>
      <c r="I49" s="1">
        <v>8</v>
      </c>
      <c r="J49" s="1">
        <v>5</v>
      </c>
      <c r="K49" s="27" t="s">
        <v>302</v>
      </c>
      <c r="L49" s="26">
        <v>1.5</v>
      </c>
      <c r="M49" s="27" t="s">
        <v>304</v>
      </c>
      <c r="N49" s="1" t="s">
        <v>4</v>
      </c>
      <c r="O49" s="1"/>
      <c r="P49" s="1"/>
      <c r="Q49" s="1"/>
      <c r="R49" s="26">
        <v>5.5</v>
      </c>
      <c r="S49" s="1" t="s">
        <v>63</v>
      </c>
      <c r="T49" s="26" t="str">
        <f t="shared" si="0"/>
        <v>0.00</v>
      </c>
      <c r="U49" s="26">
        <f t="shared" si="22"/>
        <v>-1.5</v>
      </c>
      <c r="V49" s="30">
        <f t="shared" si="25"/>
        <v>1.9100000000000001</v>
      </c>
      <c r="W49" s="30">
        <f t="shared" si="5"/>
        <v>50.5</v>
      </c>
      <c r="X49" s="31">
        <f t="shared" ref="X49:X50" si="34">SUM(V49/W49)</f>
        <v>3.7821782178217828E-2</v>
      </c>
      <c r="Y49" s="32">
        <f t="shared" si="33"/>
        <v>1.9100000000000002E-2</v>
      </c>
      <c r="Z49" s="33">
        <f t="shared" si="29"/>
        <v>191</v>
      </c>
      <c r="AA49" s="1" t="s">
        <v>62</v>
      </c>
      <c r="AB49" s="1"/>
      <c r="AC49" s="1"/>
      <c r="AD49" s="1"/>
      <c r="AE49" s="26">
        <v>5.5</v>
      </c>
      <c r="AF49" s="26"/>
      <c r="AG49" s="26"/>
      <c r="AH49" s="26">
        <v>5.52</v>
      </c>
      <c r="AI49" s="1"/>
      <c r="AJ49" s="1"/>
      <c r="AK49" s="1"/>
      <c r="AL49" s="1"/>
      <c r="AM49" s="1"/>
      <c r="AN49" s="1"/>
      <c r="AO49" s="1"/>
      <c r="AP49" s="1"/>
      <c r="AQ49" s="1"/>
      <c r="AR49" s="1" t="s">
        <v>52</v>
      </c>
      <c r="AS49" s="26"/>
      <c r="AT49" s="26"/>
      <c r="AU49" s="26"/>
      <c r="AV49" s="26"/>
      <c r="AW49" s="26"/>
      <c r="AX49" s="26"/>
      <c r="AY49" s="26"/>
      <c r="AZ49" s="26"/>
      <c r="BA49" s="26"/>
      <c r="BB49" s="34"/>
      <c r="BC49" s="34"/>
      <c r="BD49" s="34"/>
      <c r="BE49" s="34"/>
      <c r="BF49" s="34"/>
      <c r="BG49" s="34">
        <f t="shared" si="23"/>
        <v>6.7799999999999994</v>
      </c>
      <c r="BH49" s="34">
        <f t="shared" si="21"/>
        <v>5.2035999999999998</v>
      </c>
      <c r="BI49" s="34"/>
      <c r="BJ49" s="34"/>
      <c r="BK49" s="26">
        <v>5.5</v>
      </c>
    </row>
    <row r="50" spans="1:63" ht="15.5" x14ac:dyDescent="0.35">
      <c r="A50" s="40">
        <v>45675</v>
      </c>
      <c r="B50" s="28" t="s">
        <v>59</v>
      </c>
      <c r="C50" s="1" t="s">
        <v>153</v>
      </c>
      <c r="D50" s="1" t="s">
        <v>173</v>
      </c>
      <c r="E50" s="1">
        <v>5.07</v>
      </c>
      <c r="F50" s="25" t="s">
        <v>60</v>
      </c>
      <c r="G50" s="25" t="s">
        <v>61</v>
      </c>
      <c r="H50" s="1" t="s">
        <v>94</v>
      </c>
      <c r="I50" s="1">
        <v>8</v>
      </c>
      <c r="J50" s="1">
        <v>5</v>
      </c>
      <c r="K50" s="27" t="s">
        <v>302</v>
      </c>
      <c r="L50" s="26">
        <v>1.5</v>
      </c>
      <c r="M50" s="27" t="s">
        <v>304</v>
      </c>
      <c r="N50" s="1" t="s">
        <v>5</v>
      </c>
      <c r="O50" s="1"/>
      <c r="P50" s="1"/>
      <c r="Q50" s="1"/>
      <c r="R50" s="26">
        <v>2.25</v>
      </c>
      <c r="S50" s="1" t="s">
        <v>63</v>
      </c>
      <c r="T50" s="26" t="str">
        <f t="shared" si="0"/>
        <v>0.00</v>
      </c>
      <c r="U50" s="26">
        <f t="shared" si="22"/>
        <v>-1.5</v>
      </c>
      <c r="V50" s="30">
        <f t="shared" si="25"/>
        <v>0.41000000000000014</v>
      </c>
      <c r="W50" s="30">
        <f t="shared" si="5"/>
        <v>52</v>
      </c>
      <c r="X50" s="31">
        <f t="shared" si="34"/>
        <v>7.8846153846153875E-3</v>
      </c>
      <c r="Y50" s="32">
        <f t="shared" si="33"/>
        <v>4.1000000000000012E-3</v>
      </c>
      <c r="Z50" s="33">
        <f t="shared" si="29"/>
        <v>41.000000000000014</v>
      </c>
      <c r="AA50" s="1" t="s">
        <v>62</v>
      </c>
      <c r="AB50" s="1"/>
      <c r="AC50" s="1"/>
      <c r="AD50" s="1"/>
      <c r="AE50" s="26">
        <v>2.25</v>
      </c>
      <c r="AF50" s="26"/>
      <c r="AG50" s="26"/>
      <c r="AH50" s="26">
        <v>1.99</v>
      </c>
      <c r="AI50" s="1"/>
      <c r="AJ50" s="1"/>
      <c r="AK50" s="1"/>
      <c r="AL50" s="1"/>
      <c r="AM50" s="1"/>
      <c r="AN50" s="1"/>
      <c r="AO50" s="1"/>
      <c r="AP50" s="1"/>
      <c r="AQ50" s="1"/>
      <c r="AR50" s="1" t="s">
        <v>57</v>
      </c>
      <c r="AS50" s="26">
        <v>2.25</v>
      </c>
      <c r="AT50" s="26"/>
      <c r="AU50" s="26"/>
      <c r="AV50" s="26"/>
      <c r="AW50" s="26"/>
      <c r="AX50" s="26"/>
      <c r="AY50" s="26"/>
      <c r="AZ50" s="26"/>
      <c r="BA50" s="26"/>
      <c r="BB50" s="34"/>
      <c r="BC50" s="34"/>
      <c r="BD50" s="34"/>
      <c r="BE50" s="34"/>
      <c r="BF50" s="34"/>
      <c r="BG50" s="34">
        <f t="shared" si="23"/>
        <v>1.4849999999999999</v>
      </c>
      <c r="BH50" s="34">
        <f t="shared" si="21"/>
        <v>1.9207000000000001</v>
      </c>
      <c r="BI50" s="34"/>
      <c r="BJ50" s="34"/>
      <c r="BK50" s="26">
        <v>2</v>
      </c>
    </row>
    <row r="51" spans="1:63" ht="15.5" x14ac:dyDescent="0.35">
      <c r="A51" s="40">
        <v>45677</v>
      </c>
      <c r="B51" s="28" t="s">
        <v>59</v>
      </c>
      <c r="C51" s="1" t="s">
        <v>127</v>
      </c>
      <c r="D51" s="1" t="s">
        <v>178</v>
      </c>
      <c r="E51" s="1">
        <v>3.15</v>
      </c>
      <c r="F51" s="25" t="s">
        <v>60</v>
      </c>
      <c r="G51" s="25" t="s">
        <v>61</v>
      </c>
      <c r="H51" s="1" t="s">
        <v>168</v>
      </c>
      <c r="I51" s="1">
        <v>4</v>
      </c>
      <c r="J51" s="1">
        <v>14</v>
      </c>
      <c r="K51" s="27" t="s">
        <v>271</v>
      </c>
      <c r="L51" s="26">
        <v>0.5</v>
      </c>
      <c r="M51" s="27" t="s">
        <v>305</v>
      </c>
      <c r="N51" s="1" t="s">
        <v>4</v>
      </c>
      <c r="O51" s="1"/>
      <c r="P51" s="1"/>
      <c r="Q51" s="1"/>
      <c r="R51" s="26">
        <v>17.600000000000001</v>
      </c>
      <c r="S51" s="1" t="s">
        <v>63</v>
      </c>
      <c r="T51" s="26" t="str">
        <f t="shared" si="0"/>
        <v>0.00</v>
      </c>
      <c r="U51" s="26">
        <f t="shared" si="22"/>
        <v>-0.5</v>
      </c>
      <c r="V51" s="30">
        <f t="shared" si="25"/>
        <v>-8.9999999999999858E-2</v>
      </c>
      <c r="W51" s="30">
        <f t="shared" si="5"/>
        <v>52.5</v>
      </c>
      <c r="X51" s="31">
        <f t="shared" ref="X51:X52" si="35">SUM(V51/W51)</f>
        <v>-1.7142857142857116E-3</v>
      </c>
      <c r="Y51" s="32">
        <f t="shared" si="33"/>
        <v>-8.9999999999999857E-4</v>
      </c>
      <c r="Z51" s="33">
        <f t="shared" si="29"/>
        <v>-8.9999999999999858</v>
      </c>
      <c r="AA51" s="1" t="s">
        <v>62</v>
      </c>
      <c r="AB51" s="1"/>
      <c r="AC51" s="1"/>
      <c r="AD51" s="1"/>
      <c r="AE51" s="26">
        <v>17.600000000000001</v>
      </c>
      <c r="AF51" s="26"/>
      <c r="AG51" s="26"/>
      <c r="AH51" s="26">
        <v>19.52</v>
      </c>
      <c r="AI51" s="1"/>
      <c r="AJ51" s="1"/>
      <c r="AK51" s="1"/>
      <c r="AL51" s="1"/>
      <c r="AM51" s="1"/>
      <c r="AN51" s="1"/>
      <c r="AO51" s="1"/>
      <c r="AP51" s="1"/>
      <c r="AQ51" s="1"/>
      <c r="AR51" s="1" t="s">
        <v>52</v>
      </c>
      <c r="AS51" s="26"/>
      <c r="AT51" s="26"/>
      <c r="AU51" s="26"/>
      <c r="AV51" s="26"/>
      <c r="AW51" s="26"/>
      <c r="AX51" s="26"/>
      <c r="AY51" s="26"/>
      <c r="AZ51" s="26"/>
      <c r="BA51" s="26"/>
      <c r="BB51" s="34"/>
      <c r="BC51" s="34"/>
      <c r="BD51" s="34"/>
      <c r="BE51" s="34"/>
      <c r="BF51" s="34"/>
      <c r="BG51" s="34">
        <f t="shared" si="23"/>
        <v>9.26</v>
      </c>
      <c r="BH51" s="34">
        <f t="shared" si="21"/>
        <v>18.223600000000001</v>
      </c>
      <c r="BI51" s="34"/>
      <c r="BJ51" s="34"/>
      <c r="BK51" s="26">
        <v>17.600000000000001</v>
      </c>
    </row>
    <row r="52" spans="1:63" ht="15.5" x14ac:dyDescent="0.35">
      <c r="A52" s="40">
        <v>45677</v>
      </c>
      <c r="B52" s="28" t="s">
        <v>59</v>
      </c>
      <c r="C52" s="1" t="s">
        <v>127</v>
      </c>
      <c r="D52" s="1" t="s">
        <v>178</v>
      </c>
      <c r="E52" s="1">
        <v>3.15</v>
      </c>
      <c r="F52" s="25" t="s">
        <v>60</v>
      </c>
      <c r="G52" s="25" t="s">
        <v>61</v>
      </c>
      <c r="H52" s="1" t="s">
        <v>168</v>
      </c>
      <c r="I52" s="1">
        <v>4</v>
      </c>
      <c r="J52" s="1">
        <v>14</v>
      </c>
      <c r="K52" s="27" t="s">
        <v>271</v>
      </c>
      <c r="L52" s="26">
        <v>0.5</v>
      </c>
      <c r="M52" s="27" t="s">
        <v>305</v>
      </c>
      <c r="N52" s="1" t="s">
        <v>5</v>
      </c>
      <c r="O52" s="1"/>
      <c r="P52" s="1"/>
      <c r="Q52" s="1"/>
      <c r="R52" s="26">
        <v>4</v>
      </c>
      <c r="S52" s="1" t="s">
        <v>63</v>
      </c>
      <c r="T52" s="26" t="str">
        <f t="shared" si="0"/>
        <v>0.00</v>
      </c>
      <c r="U52" s="26">
        <f t="shared" si="22"/>
        <v>-0.5</v>
      </c>
      <c r="V52" s="30">
        <f t="shared" si="25"/>
        <v>-0.58999999999999986</v>
      </c>
      <c r="W52" s="30">
        <f t="shared" si="5"/>
        <v>53</v>
      </c>
      <c r="X52" s="31">
        <f t="shared" si="35"/>
        <v>-1.1132075471698111E-2</v>
      </c>
      <c r="Y52" s="32">
        <f t="shared" si="33"/>
        <v>-5.899999999999999E-3</v>
      </c>
      <c r="Z52" s="33">
        <f t="shared" si="29"/>
        <v>-58.999999999999986</v>
      </c>
      <c r="AA52" s="1" t="s">
        <v>62</v>
      </c>
      <c r="AB52" s="1"/>
      <c r="AC52" s="1"/>
      <c r="AD52" s="1"/>
      <c r="AE52" s="26">
        <v>4</v>
      </c>
      <c r="AF52" s="26"/>
      <c r="AG52" s="26"/>
      <c r="AH52" s="26">
        <v>3.65</v>
      </c>
      <c r="AI52" s="1"/>
      <c r="AJ52" s="1"/>
      <c r="AK52" s="1"/>
      <c r="AL52" s="1"/>
      <c r="AM52" s="1"/>
      <c r="AN52" s="1"/>
      <c r="AO52" s="1"/>
      <c r="AP52" s="1"/>
      <c r="AQ52" s="1"/>
      <c r="AR52" s="1" t="s">
        <v>57</v>
      </c>
      <c r="AS52" s="26">
        <v>4</v>
      </c>
      <c r="AT52" s="26"/>
      <c r="AU52" s="26"/>
      <c r="AV52" s="26"/>
      <c r="AW52" s="26"/>
      <c r="AX52" s="26"/>
      <c r="AY52" s="26"/>
      <c r="AZ52" s="26"/>
      <c r="BA52" s="26"/>
      <c r="BB52" s="34"/>
      <c r="BC52" s="34"/>
      <c r="BD52" s="34"/>
      <c r="BE52" s="34"/>
      <c r="BF52" s="34"/>
      <c r="BG52" s="34">
        <f t="shared" si="23"/>
        <v>1.325</v>
      </c>
      <c r="BH52" s="34">
        <f t="shared" si="21"/>
        <v>3.4645000000000001</v>
      </c>
      <c r="BI52" s="34"/>
      <c r="BJ52" s="34"/>
      <c r="BK52" s="26">
        <v>3.4</v>
      </c>
    </row>
    <row r="53" spans="1:63" ht="15.5" x14ac:dyDescent="0.35">
      <c r="A53" s="40">
        <v>45680</v>
      </c>
      <c r="B53" s="28" t="s">
        <v>59</v>
      </c>
      <c r="C53" s="1" t="s">
        <v>167</v>
      </c>
      <c r="D53" s="1" t="s">
        <v>177</v>
      </c>
      <c r="E53" s="26">
        <v>1.5</v>
      </c>
      <c r="F53" s="25" t="s">
        <v>60</v>
      </c>
      <c r="G53" s="25" t="s">
        <v>61</v>
      </c>
      <c r="H53" s="1" t="s">
        <v>92</v>
      </c>
      <c r="I53" s="1">
        <v>2</v>
      </c>
      <c r="J53" s="1">
        <v>13</v>
      </c>
      <c r="K53" s="38" t="s">
        <v>269</v>
      </c>
      <c r="L53" s="26">
        <v>2</v>
      </c>
      <c r="M53" s="27" t="s">
        <v>306</v>
      </c>
      <c r="N53" s="1" t="s">
        <v>4</v>
      </c>
      <c r="O53" s="1"/>
      <c r="P53" s="1"/>
      <c r="Q53" s="1"/>
      <c r="R53" s="26">
        <v>3.9</v>
      </c>
      <c r="S53" s="1">
        <v>1</v>
      </c>
      <c r="T53" s="26">
        <f t="shared" si="0"/>
        <v>7.8</v>
      </c>
      <c r="U53" s="26">
        <f t="shared" si="22"/>
        <v>5.8</v>
      </c>
      <c r="V53" s="30">
        <f t="shared" si="25"/>
        <v>5.21</v>
      </c>
      <c r="W53" s="30">
        <f t="shared" si="5"/>
        <v>55</v>
      </c>
      <c r="X53" s="31">
        <f t="shared" ref="X53" si="36">SUM(V53/W53)</f>
        <v>9.4727272727272729E-2</v>
      </c>
      <c r="Y53" s="32">
        <f t="shared" si="33"/>
        <v>5.21E-2</v>
      </c>
      <c r="Z53" s="33">
        <f t="shared" si="29"/>
        <v>521</v>
      </c>
      <c r="AA53" s="1" t="s">
        <v>68</v>
      </c>
      <c r="AB53" s="1"/>
      <c r="AC53" s="1"/>
      <c r="AD53" s="1"/>
      <c r="AE53" s="26">
        <v>3.9</v>
      </c>
      <c r="AF53" s="26"/>
      <c r="AG53" s="26"/>
      <c r="AH53" s="26">
        <v>4.3</v>
      </c>
      <c r="AI53" s="1"/>
      <c r="AJ53" s="1"/>
      <c r="AK53" s="1"/>
      <c r="AL53" s="1"/>
      <c r="AM53" s="1"/>
      <c r="AN53" s="1"/>
      <c r="AO53" s="1"/>
      <c r="AP53" s="1"/>
      <c r="AQ53" s="1"/>
      <c r="AR53" s="1" t="s">
        <v>57</v>
      </c>
      <c r="AS53" s="26">
        <v>3.9</v>
      </c>
      <c r="AT53" s="26"/>
      <c r="AU53" s="26"/>
      <c r="AV53" s="26"/>
      <c r="AW53" s="26"/>
      <c r="AX53" s="26"/>
      <c r="AY53" s="26"/>
      <c r="AZ53" s="26"/>
      <c r="BA53" s="26"/>
      <c r="BB53" s="34"/>
      <c r="BC53" s="34"/>
      <c r="BD53" s="34"/>
      <c r="BE53" s="34"/>
      <c r="BF53" s="34"/>
      <c r="BG53" s="34">
        <f t="shared" si="23"/>
        <v>6.6</v>
      </c>
      <c r="BH53" s="34">
        <f t="shared" si="21"/>
        <v>4.069</v>
      </c>
      <c r="BI53" s="34"/>
      <c r="BJ53" s="34"/>
      <c r="BK53" s="26">
        <v>4.7</v>
      </c>
    </row>
    <row r="54" spans="1:63" ht="15.5" x14ac:dyDescent="0.35">
      <c r="A54" s="40">
        <v>45681</v>
      </c>
      <c r="B54" s="28" t="s">
        <v>59</v>
      </c>
      <c r="C54" s="1" t="s">
        <v>307</v>
      </c>
      <c r="D54" s="1" t="s">
        <v>172</v>
      </c>
      <c r="E54" s="1">
        <v>6.15</v>
      </c>
      <c r="F54" s="25" t="s">
        <v>60</v>
      </c>
      <c r="G54" s="25" t="s">
        <v>61</v>
      </c>
      <c r="H54" s="1" t="s">
        <v>95</v>
      </c>
      <c r="I54" s="1">
        <v>1</v>
      </c>
      <c r="J54" s="1">
        <v>6</v>
      </c>
      <c r="K54" s="38" t="s">
        <v>273</v>
      </c>
      <c r="L54" s="26">
        <v>2</v>
      </c>
      <c r="M54" s="27" t="s">
        <v>308</v>
      </c>
      <c r="N54" s="1" t="s">
        <v>4</v>
      </c>
      <c r="O54" s="1"/>
      <c r="P54" s="1"/>
      <c r="Q54" s="1"/>
      <c r="R54" s="26">
        <v>3.07</v>
      </c>
      <c r="S54" s="1">
        <v>1</v>
      </c>
      <c r="T54" s="26">
        <f t="shared" si="0"/>
        <v>6.14</v>
      </c>
      <c r="U54" s="26">
        <f t="shared" si="22"/>
        <v>4.1399999999999997</v>
      </c>
      <c r="V54" s="30">
        <f t="shared" si="25"/>
        <v>9.35</v>
      </c>
      <c r="W54" s="30">
        <f t="shared" si="5"/>
        <v>57</v>
      </c>
      <c r="X54" s="31">
        <f t="shared" ref="X54:X57" si="37">SUM(V54/W54)</f>
        <v>0.16403508771929823</v>
      </c>
      <c r="Y54" s="32">
        <f t="shared" si="33"/>
        <v>9.35E-2</v>
      </c>
      <c r="Z54" s="33">
        <f t="shared" si="29"/>
        <v>935</v>
      </c>
      <c r="AA54" s="1" t="s">
        <v>68</v>
      </c>
      <c r="AB54" s="1"/>
      <c r="AC54" s="1"/>
      <c r="AD54" s="1"/>
      <c r="AE54" s="26">
        <v>3.07</v>
      </c>
      <c r="AF54" s="26"/>
      <c r="AG54" s="26"/>
      <c r="AH54" s="26">
        <v>3.45</v>
      </c>
      <c r="AI54" s="1"/>
      <c r="AJ54" s="1"/>
      <c r="AK54" s="1"/>
      <c r="AL54" s="1"/>
      <c r="AM54" s="1"/>
      <c r="AN54" s="1"/>
      <c r="AO54" s="1"/>
      <c r="AP54" s="1"/>
      <c r="AQ54" s="1"/>
      <c r="AR54" s="1" t="s">
        <v>57</v>
      </c>
      <c r="AS54" s="26">
        <v>3.2</v>
      </c>
      <c r="AT54" s="26"/>
      <c r="AU54" s="26"/>
      <c r="AV54" s="26"/>
      <c r="AW54" s="26"/>
      <c r="AX54" s="26"/>
      <c r="AY54" s="26"/>
      <c r="AZ54" s="26"/>
      <c r="BA54" s="26"/>
      <c r="BB54" s="34"/>
      <c r="BC54" s="34"/>
      <c r="BD54" s="34"/>
      <c r="BE54" s="34"/>
      <c r="BF54" s="34"/>
      <c r="BG54" s="34">
        <f t="shared" si="23"/>
        <v>4.9000000000000004</v>
      </c>
      <c r="BH54" s="34">
        <f t="shared" si="21"/>
        <v>3.2785000000000002</v>
      </c>
      <c r="BI54" s="34"/>
      <c r="BJ54" s="34"/>
      <c r="BK54" s="26">
        <v>3.4</v>
      </c>
    </row>
    <row r="55" spans="1:63" ht="15.5" x14ac:dyDescent="0.35">
      <c r="A55" s="40">
        <v>45682</v>
      </c>
      <c r="B55" s="28" t="s">
        <v>59</v>
      </c>
      <c r="C55" s="1" t="s">
        <v>162</v>
      </c>
      <c r="D55" s="1" t="s">
        <v>173</v>
      </c>
      <c r="E55" s="1">
        <v>1.55</v>
      </c>
      <c r="F55" s="25" t="s">
        <v>60</v>
      </c>
      <c r="G55" s="25" t="s">
        <v>61</v>
      </c>
      <c r="H55" s="1" t="s">
        <v>103</v>
      </c>
      <c r="I55" s="1">
        <v>4</v>
      </c>
      <c r="J55" s="1">
        <v>5</v>
      </c>
      <c r="K55" s="39" t="s">
        <v>209</v>
      </c>
      <c r="L55" s="26">
        <v>1</v>
      </c>
      <c r="M55" s="27" t="s">
        <v>309</v>
      </c>
      <c r="N55" s="1" t="s">
        <v>4</v>
      </c>
      <c r="O55" s="1"/>
      <c r="P55" s="1"/>
      <c r="Q55" s="1"/>
      <c r="R55" s="26">
        <v>6</v>
      </c>
      <c r="S55" s="1">
        <v>2</v>
      </c>
      <c r="T55" s="26" t="str">
        <f t="shared" si="0"/>
        <v>0.00</v>
      </c>
      <c r="U55" s="26">
        <f t="shared" si="22"/>
        <v>-1</v>
      </c>
      <c r="V55" s="30">
        <f t="shared" si="25"/>
        <v>8.35</v>
      </c>
      <c r="W55" s="30">
        <f t="shared" si="5"/>
        <v>58</v>
      </c>
      <c r="X55" s="31">
        <f t="shared" si="37"/>
        <v>0.14396551724137929</v>
      </c>
      <c r="Y55" s="32">
        <f t="shared" si="33"/>
        <v>8.3499999999999991E-2</v>
      </c>
      <c r="Z55" s="33">
        <f t="shared" si="29"/>
        <v>835</v>
      </c>
      <c r="AA55" s="1" t="s">
        <v>62</v>
      </c>
      <c r="AB55" s="1"/>
      <c r="AC55" s="1"/>
      <c r="AD55" s="1"/>
      <c r="AE55" s="26">
        <v>6</v>
      </c>
      <c r="AF55" s="26"/>
      <c r="AG55" s="26"/>
      <c r="AH55" s="26">
        <v>6.26</v>
      </c>
      <c r="AI55" s="1"/>
      <c r="AJ55" s="1"/>
      <c r="AK55" s="1"/>
      <c r="AL55" s="1"/>
      <c r="AM55" s="1"/>
      <c r="AN55" s="1"/>
      <c r="AO55" s="1"/>
      <c r="AP55" s="1"/>
      <c r="AQ55" s="1"/>
      <c r="AR55" s="1" t="s">
        <v>52</v>
      </c>
      <c r="AS55" s="26"/>
      <c r="AT55" s="26"/>
      <c r="AU55" s="26"/>
      <c r="AV55" s="26"/>
      <c r="AW55" s="26"/>
      <c r="AX55" s="26"/>
      <c r="AY55" s="26"/>
      <c r="AZ55" s="26"/>
      <c r="BA55" s="26"/>
      <c r="BB55" s="34"/>
      <c r="BC55" s="34"/>
      <c r="BD55" s="34"/>
      <c r="BE55" s="34"/>
      <c r="BF55" s="34"/>
      <c r="BG55" s="34">
        <f t="shared" si="23"/>
        <v>5.26</v>
      </c>
      <c r="BH55" s="34">
        <f t="shared" si="21"/>
        <v>5.8917999999999999</v>
      </c>
      <c r="BI55" s="34"/>
      <c r="BJ55" s="34"/>
      <c r="BK55" s="26">
        <v>6</v>
      </c>
    </row>
    <row r="56" spans="1:63" ht="15.5" x14ac:dyDescent="0.35">
      <c r="A56" s="40">
        <v>45682</v>
      </c>
      <c r="B56" s="28" t="s">
        <v>59</v>
      </c>
      <c r="C56" s="1" t="s">
        <v>162</v>
      </c>
      <c r="D56" s="1" t="s">
        <v>173</v>
      </c>
      <c r="E56" s="1">
        <v>6.35</v>
      </c>
      <c r="F56" s="25" t="s">
        <v>60</v>
      </c>
      <c r="G56" s="25" t="s">
        <v>61</v>
      </c>
      <c r="H56" s="1" t="s">
        <v>148</v>
      </c>
      <c r="I56" s="1">
        <v>5</v>
      </c>
      <c r="J56" s="1">
        <v>6</v>
      </c>
      <c r="K56" s="38" t="s">
        <v>289</v>
      </c>
      <c r="L56" s="26">
        <v>1.5</v>
      </c>
      <c r="M56" s="27" t="s">
        <v>310</v>
      </c>
      <c r="N56" s="1" t="s">
        <v>4</v>
      </c>
      <c r="O56" s="1"/>
      <c r="P56" s="1"/>
      <c r="Q56" s="1"/>
      <c r="R56" s="26">
        <v>13</v>
      </c>
      <c r="S56" s="1">
        <v>1</v>
      </c>
      <c r="T56" s="26">
        <f t="shared" si="0"/>
        <v>19.5</v>
      </c>
      <c r="U56" s="26">
        <f t="shared" si="22"/>
        <v>18</v>
      </c>
      <c r="V56" s="30">
        <f t="shared" si="25"/>
        <v>26.35</v>
      </c>
      <c r="W56" s="30">
        <f t="shared" si="5"/>
        <v>59.5</v>
      </c>
      <c r="X56" s="31">
        <f t="shared" si="37"/>
        <v>0.44285714285714289</v>
      </c>
      <c r="Y56" s="32">
        <f t="shared" si="33"/>
        <v>0.26350000000000001</v>
      </c>
      <c r="Z56" s="33">
        <f t="shared" si="29"/>
        <v>2635</v>
      </c>
      <c r="AA56" s="1" t="s">
        <v>68</v>
      </c>
      <c r="AB56" s="1"/>
      <c r="AC56" s="1"/>
      <c r="AD56" s="1"/>
      <c r="AE56" s="26">
        <v>13</v>
      </c>
      <c r="AF56" s="26"/>
      <c r="AG56" s="26"/>
      <c r="AH56" s="26">
        <v>16.489999999999998</v>
      </c>
      <c r="AI56" s="1"/>
      <c r="AJ56" s="1"/>
      <c r="AK56" s="1"/>
      <c r="AL56" s="1"/>
      <c r="AM56" s="1"/>
      <c r="AN56" s="1"/>
      <c r="AO56" s="1"/>
      <c r="AP56" s="1"/>
      <c r="AQ56" s="1"/>
      <c r="AR56" s="1" t="s">
        <v>57</v>
      </c>
      <c r="AS56" s="26">
        <v>13</v>
      </c>
      <c r="AT56" s="26"/>
      <c r="AU56" s="26"/>
      <c r="AV56" s="26"/>
      <c r="AW56" s="26"/>
      <c r="AX56" s="26"/>
      <c r="AY56" s="26"/>
      <c r="AZ56" s="26"/>
      <c r="BA56" s="26"/>
      <c r="BB56" s="34"/>
      <c r="BC56" s="34"/>
      <c r="BD56" s="34"/>
      <c r="BE56" s="34"/>
      <c r="BF56" s="34"/>
      <c r="BG56" s="34">
        <f t="shared" si="23"/>
        <v>23.234999999999999</v>
      </c>
      <c r="BH56" s="34">
        <f t="shared" si="21"/>
        <v>15.4057</v>
      </c>
      <c r="BI56" s="34"/>
      <c r="BJ56" s="34"/>
      <c r="BK56" s="26">
        <v>15.5</v>
      </c>
    </row>
    <row r="57" spans="1:63" ht="15.5" x14ac:dyDescent="0.35">
      <c r="A57" s="40">
        <v>45682</v>
      </c>
      <c r="B57" s="28" t="s">
        <v>59</v>
      </c>
      <c r="C57" s="1" t="s">
        <v>162</v>
      </c>
      <c r="D57" s="1" t="s">
        <v>173</v>
      </c>
      <c r="E57" s="1">
        <v>6.35</v>
      </c>
      <c r="F57" s="25" t="s">
        <v>60</v>
      </c>
      <c r="G57" s="25" t="s">
        <v>61</v>
      </c>
      <c r="H57" s="1" t="s">
        <v>148</v>
      </c>
      <c r="I57" s="1">
        <v>5</v>
      </c>
      <c r="J57" s="1">
        <v>6</v>
      </c>
      <c r="K57" s="38" t="s">
        <v>289</v>
      </c>
      <c r="L57" s="26">
        <v>1.5</v>
      </c>
      <c r="M57" s="27" t="s">
        <v>310</v>
      </c>
      <c r="N57" s="1" t="s">
        <v>5</v>
      </c>
      <c r="O57" s="1"/>
      <c r="P57" s="1"/>
      <c r="Q57" s="1"/>
      <c r="R57" s="26">
        <v>3.2</v>
      </c>
      <c r="S57" s="1">
        <v>1</v>
      </c>
      <c r="T57" s="26">
        <f t="shared" si="0"/>
        <v>4.8</v>
      </c>
      <c r="U57" s="26">
        <f t="shared" si="22"/>
        <v>3.3</v>
      </c>
      <c r="V57" s="30">
        <f t="shared" si="25"/>
        <v>29.650000000000002</v>
      </c>
      <c r="W57" s="30">
        <f t="shared" si="5"/>
        <v>61</v>
      </c>
      <c r="X57" s="31">
        <f t="shared" si="37"/>
        <v>0.48606557377049187</v>
      </c>
      <c r="Y57" s="32">
        <f t="shared" si="33"/>
        <v>0.29650000000000004</v>
      </c>
      <c r="Z57" s="33">
        <f t="shared" si="29"/>
        <v>2965</v>
      </c>
      <c r="AA57" s="1" t="s">
        <v>68</v>
      </c>
      <c r="AB57" s="1"/>
      <c r="AC57" s="1"/>
      <c r="AD57" s="1"/>
      <c r="AE57" s="26">
        <v>3.2</v>
      </c>
      <c r="AF57" s="26"/>
      <c r="AG57" s="26"/>
      <c r="AH57" s="26">
        <v>3.54</v>
      </c>
      <c r="AI57" s="1"/>
      <c r="AJ57" s="1"/>
      <c r="AK57" s="1"/>
      <c r="AL57" s="1"/>
      <c r="AM57" s="1"/>
      <c r="AN57" s="1"/>
      <c r="AO57" s="1"/>
      <c r="AP57" s="1"/>
      <c r="AQ57" s="1"/>
      <c r="AR57" s="1" t="s">
        <v>57</v>
      </c>
      <c r="AS57" s="26">
        <v>3.2</v>
      </c>
      <c r="AT57" s="26"/>
      <c r="AU57" s="26"/>
      <c r="AV57" s="26"/>
      <c r="AW57" s="26"/>
      <c r="AX57" s="26"/>
      <c r="AY57" s="26"/>
      <c r="AZ57" s="26"/>
      <c r="BA57" s="26"/>
      <c r="BB57" s="34"/>
      <c r="BC57" s="34"/>
      <c r="BD57" s="34"/>
      <c r="BE57" s="34"/>
      <c r="BF57" s="34"/>
      <c r="BG57" s="34">
        <f t="shared" si="23"/>
        <v>3.8100000000000005</v>
      </c>
      <c r="BH57" s="34">
        <f t="shared" si="21"/>
        <v>3.3622000000000001</v>
      </c>
      <c r="BI57" s="34"/>
      <c r="BJ57" s="34"/>
      <c r="BK57" s="26">
        <v>3.5</v>
      </c>
    </row>
    <row r="58" spans="1:63" ht="15.5" x14ac:dyDescent="0.35">
      <c r="A58" s="40">
        <v>45682</v>
      </c>
      <c r="B58" s="28" t="s">
        <v>59</v>
      </c>
      <c r="C58" s="1" t="s">
        <v>162</v>
      </c>
      <c r="D58" s="1" t="s">
        <v>173</v>
      </c>
      <c r="E58" s="1">
        <v>9.0299999999999994</v>
      </c>
      <c r="F58" s="25" t="s">
        <v>60</v>
      </c>
      <c r="G58" s="25" t="s">
        <v>61</v>
      </c>
      <c r="H58" s="1" t="s">
        <v>148</v>
      </c>
      <c r="I58" s="1">
        <v>9</v>
      </c>
      <c r="J58" s="1">
        <v>5</v>
      </c>
      <c r="K58" s="39" t="s">
        <v>202</v>
      </c>
      <c r="L58" s="26">
        <v>1</v>
      </c>
      <c r="M58" s="27" t="s">
        <v>311</v>
      </c>
      <c r="N58" s="1" t="s">
        <v>4</v>
      </c>
      <c r="O58" s="1"/>
      <c r="P58" s="1"/>
      <c r="Q58" s="1"/>
      <c r="R58" s="26">
        <v>7.9</v>
      </c>
      <c r="S58" s="1">
        <v>2</v>
      </c>
      <c r="T58" s="26" t="str">
        <f t="shared" si="0"/>
        <v>0.00</v>
      </c>
      <c r="U58" s="26">
        <f t="shared" si="22"/>
        <v>-1</v>
      </c>
      <c r="V58" s="30">
        <f t="shared" si="25"/>
        <v>28.650000000000002</v>
      </c>
      <c r="W58" s="30">
        <f t="shared" si="5"/>
        <v>62</v>
      </c>
      <c r="X58" s="31">
        <f t="shared" ref="X58:X59" si="38">SUM(V58/W58)</f>
        <v>0.46209677419354844</v>
      </c>
      <c r="Y58" s="32">
        <f t="shared" si="33"/>
        <v>0.28650000000000003</v>
      </c>
      <c r="Z58" s="33">
        <f t="shared" si="29"/>
        <v>2865</v>
      </c>
      <c r="AA58" s="1" t="s">
        <v>62</v>
      </c>
      <c r="AB58" s="1"/>
      <c r="AC58" s="1"/>
      <c r="AD58" s="1"/>
      <c r="AE58" s="26">
        <v>7.9</v>
      </c>
      <c r="AF58" s="26"/>
      <c r="AG58" s="26"/>
      <c r="AH58" s="26">
        <v>8.8000000000000007</v>
      </c>
      <c r="AI58" s="1"/>
      <c r="AJ58" s="1"/>
      <c r="AK58" s="1"/>
      <c r="AL58" s="1"/>
      <c r="AM58" s="1"/>
      <c r="AN58" s="1"/>
      <c r="AO58" s="1"/>
      <c r="AP58" s="1"/>
      <c r="AQ58" s="1"/>
      <c r="AR58" s="1" t="s">
        <v>52</v>
      </c>
      <c r="AS58" s="26"/>
      <c r="AT58" s="26"/>
      <c r="AU58" s="26"/>
      <c r="AV58" s="26"/>
      <c r="AW58" s="26"/>
      <c r="AX58" s="26"/>
      <c r="AY58" s="26"/>
      <c r="AZ58" s="26"/>
      <c r="BA58" s="26"/>
      <c r="BB58" s="34"/>
      <c r="BC58" s="34"/>
      <c r="BD58" s="34"/>
      <c r="BE58" s="34"/>
      <c r="BF58" s="34"/>
      <c r="BG58" s="34">
        <f t="shared" si="23"/>
        <v>7.8000000000000007</v>
      </c>
      <c r="BH58" s="34">
        <f t="shared" si="21"/>
        <v>8.2540000000000013</v>
      </c>
      <c r="BI58" s="34"/>
      <c r="BJ58" s="34"/>
      <c r="BK58" s="26">
        <v>7.9</v>
      </c>
    </row>
    <row r="59" spans="1:63" ht="15.5" x14ac:dyDescent="0.35">
      <c r="A59" s="40">
        <v>45683</v>
      </c>
      <c r="B59" s="28" t="s">
        <v>59</v>
      </c>
      <c r="C59" s="1" t="s">
        <v>156</v>
      </c>
      <c r="D59" s="1" t="s">
        <v>174</v>
      </c>
      <c r="E59" s="26">
        <v>3.5</v>
      </c>
      <c r="F59" s="25" t="s">
        <v>60</v>
      </c>
      <c r="G59" s="25" t="s">
        <v>61</v>
      </c>
      <c r="H59" s="1" t="s">
        <v>88</v>
      </c>
      <c r="I59" s="1">
        <v>6</v>
      </c>
      <c r="J59" s="1">
        <v>17</v>
      </c>
      <c r="K59" s="36" t="s">
        <v>312</v>
      </c>
      <c r="L59" s="26">
        <v>1</v>
      </c>
      <c r="M59" s="27" t="s">
        <v>313</v>
      </c>
      <c r="N59" s="1" t="s">
        <v>4</v>
      </c>
      <c r="O59" s="1"/>
      <c r="P59" s="1"/>
      <c r="Q59" s="1"/>
      <c r="R59" s="26">
        <v>8.5</v>
      </c>
      <c r="S59" s="1">
        <v>4</v>
      </c>
      <c r="T59" s="26" t="str">
        <f t="shared" si="0"/>
        <v>0.00</v>
      </c>
      <c r="U59" s="26">
        <f t="shared" si="22"/>
        <v>-1</v>
      </c>
      <c r="V59" s="30">
        <f t="shared" si="25"/>
        <v>27.650000000000002</v>
      </c>
      <c r="W59" s="30">
        <f t="shared" si="5"/>
        <v>63</v>
      </c>
      <c r="X59" s="31">
        <f t="shared" si="38"/>
        <v>0.43888888888888894</v>
      </c>
      <c r="Y59" s="32">
        <f t="shared" si="33"/>
        <v>0.27650000000000002</v>
      </c>
      <c r="Z59" s="33">
        <f t="shared" si="29"/>
        <v>2765</v>
      </c>
      <c r="AA59" s="1" t="s">
        <v>62</v>
      </c>
      <c r="AB59" s="1"/>
      <c r="AC59" s="1"/>
      <c r="AD59" s="1"/>
      <c r="AE59" s="26">
        <v>8.5</v>
      </c>
      <c r="AF59" s="26"/>
      <c r="AG59" s="26"/>
      <c r="AH59" s="26">
        <v>10.5</v>
      </c>
      <c r="AI59" s="1"/>
      <c r="AJ59" s="1"/>
      <c r="AK59" s="1"/>
      <c r="AL59" s="1"/>
      <c r="AM59" s="1"/>
      <c r="AN59" s="1"/>
      <c r="AO59" s="1"/>
      <c r="AP59" s="1"/>
      <c r="AQ59" s="1"/>
      <c r="AR59" s="1" t="s">
        <v>52</v>
      </c>
      <c r="AS59" s="26"/>
      <c r="AT59" s="26"/>
      <c r="AU59" s="26"/>
      <c r="AV59" s="26"/>
      <c r="AW59" s="26"/>
      <c r="AX59" s="26"/>
      <c r="AY59" s="26"/>
      <c r="AZ59" s="26"/>
      <c r="BA59" s="26"/>
      <c r="BB59" s="34"/>
      <c r="BC59" s="34"/>
      <c r="BD59" s="34"/>
      <c r="BE59" s="34"/>
      <c r="BF59" s="34"/>
      <c r="BG59" s="34">
        <f t="shared" si="23"/>
        <v>9.5</v>
      </c>
      <c r="BH59" s="34">
        <f t="shared" si="21"/>
        <v>9.8350000000000009</v>
      </c>
      <c r="BI59" s="34"/>
      <c r="BJ59" s="34"/>
      <c r="BK59" s="26">
        <v>8.5</v>
      </c>
    </row>
    <row r="60" spans="1:63" ht="15.5" x14ac:dyDescent="0.35">
      <c r="A60" s="40">
        <v>45684</v>
      </c>
      <c r="B60" s="28" t="s">
        <v>59</v>
      </c>
      <c r="C60" s="1" t="s">
        <v>135</v>
      </c>
      <c r="D60" s="1" t="s">
        <v>178</v>
      </c>
      <c r="E60" s="1">
        <v>1.1499999999999999</v>
      </c>
      <c r="F60" s="25" t="s">
        <v>60</v>
      </c>
      <c r="G60" s="25" t="s">
        <v>61</v>
      </c>
      <c r="H60" s="1" t="s">
        <v>65</v>
      </c>
      <c r="I60" s="1">
        <v>1</v>
      </c>
      <c r="J60" s="1">
        <v>6</v>
      </c>
      <c r="K60" s="37" t="s">
        <v>314</v>
      </c>
      <c r="L60" s="26">
        <v>1</v>
      </c>
      <c r="M60" s="27" t="s">
        <v>316</v>
      </c>
      <c r="N60" s="1" t="s">
        <v>4</v>
      </c>
      <c r="O60" s="1"/>
      <c r="P60" s="1"/>
      <c r="Q60" s="1"/>
      <c r="R60" s="26">
        <v>12</v>
      </c>
      <c r="S60" s="1">
        <v>3</v>
      </c>
      <c r="T60" s="26" t="str">
        <f t="shared" si="0"/>
        <v>0.00</v>
      </c>
      <c r="U60" s="26">
        <f t="shared" si="22"/>
        <v>-1</v>
      </c>
      <c r="V60" s="30">
        <f t="shared" si="25"/>
        <v>26.650000000000002</v>
      </c>
      <c r="W60" s="30">
        <f t="shared" si="5"/>
        <v>64</v>
      </c>
      <c r="X60" s="31">
        <f t="shared" ref="X60:X61" si="39">SUM(V60/W60)</f>
        <v>0.41640625000000003</v>
      </c>
      <c r="Y60" s="32">
        <f t="shared" si="33"/>
        <v>0.26650000000000001</v>
      </c>
      <c r="Z60" s="33">
        <f t="shared" si="29"/>
        <v>2665</v>
      </c>
      <c r="AA60" s="1" t="s">
        <v>62</v>
      </c>
      <c r="AB60" s="1"/>
      <c r="AC60" s="1"/>
      <c r="AD60" s="1"/>
      <c r="AE60" s="26">
        <v>12</v>
      </c>
      <c r="AF60" s="26"/>
      <c r="AG60" s="26"/>
      <c r="AH60" s="26">
        <v>8.0500000000000007</v>
      </c>
      <c r="AI60" s="1"/>
      <c r="AJ60" s="1"/>
      <c r="AK60" s="1"/>
      <c r="AL60" s="1"/>
      <c r="AM60" s="1"/>
      <c r="AN60" s="1"/>
      <c r="AO60" s="1"/>
      <c r="AP60" s="1"/>
      <c r="AQ60" s="1"/>
      <c r="AR60" s="1" t="s">
        <v>52</v>
      </c>
      <c r="AS60" s="26"/>
      <c r="AT60" s="26"/>
      <c r="AU60" s="26"/>
      <c r="AV60" s="26"/>
      <c r="AW60" s="26"/>
      <c r="AX60" s="26"/>
      <c r="AY60" s="26"/>
      <c r="AZ60" s="26"/>
      <c r="BA60" s="26"/>
      <c r="BB60" s="34"/>
      <c r="BC60" s="34"/>
      <c r="BD60" s="34"/>
      <c r="BE60" s="34"/>
      <c r="BF60" s="34"/>
      <c r="BG60" s="34">
        <f t="shared" si="23"/>
        <v>7.0500000000000007</v>
      </c>
      <c r="BH60" s="34">
        <f t="shared" si="21"/>
        <v>7.5565000000000007</v>
      </c>
      <c r="BI60" s="34"/>
      <c r="BJ60" s="34"/>
      <c r="BK60" s="26">
        <v>12</v>
      </c>
    </row>
    <row r="61" spans="1:63" ht="15.5" x14ac:dyDescent="0.35">
      <c r="A61" s="40">
        <v>45684</v>
      </c>
      <c r="B61" s="28" t="s">
        <v>59</v>
      </c>
      <c r="C61" s="1" t="s">
        <v>135</v>
      </c>
      <c r="D61" s="1" t="s">
        <v>178</v>
      </c>
      <c r="E61" s="1">
        <v>1.1499999999999999</v>
      </c>
      <c r="F61" s="25" t="s">
        <v>60</v>
      </c>
      <c r="G61" s="25" t="s">
        <v>61</v>
      </c>
      <c r="H61" s="1" t="s">
        <v>65</v>
      </c>
      <c r="I61" s="1">
        <v>1</v>
      </c>
      <c r="J61" s="1">
        <v>6</v>
      </c>
      <c r="K61" s="38" t="s">
        <v>314</v>
      </c>
      <c r="L61" s="26">
        <v>1</v>
      </c>
      <c r="M61" s="27" t="s">
        <v>316</v>
      </c>
      <c r="N61" s="1" t="s">
        <v>5</v>
      </c>
      <c r="O61" s="1"/>
      <c r="P61" s="1"/>
      <c r="Q61" s="1"/>
      <c r="R61" s="26">
        <v>4.5</v>
      </c>
      <c r="S61" s="1">
        <v>3</v>
      </c>
      <c r="T61" s="26" t="str">
        <f t="shared" si="0"/>
        <v>0.00</v>
      </c>
      <c r="U61" s="26">
        <f t="shared" si="22"/>
        <v>-1</v>
      </c>
      <c r="V61" s="30">
        <f t="shared" si="25"/>
        <v>25.650000000000002</v>
      </c>
      <c r="W61" s="30">
        <f t="shared" si="5"/>
        <v>65</v>
      </c>
      <c r="X61" s="31">
        <f t="shared" si="39"/>
        <v>0.39461538461538465</v>
      </c>
      <c r="Y61" s="32">
        <f t="shared" si="33"/>
        <v>0.25650000000000001</v>
      </c>
      <c r="Z61" s="33">
        <f t="shared" si="29"/>
        <v>2565</v>
      </c>
      <c r="AA61" s="1" t="s">
        <v>62</v>
      </c>
      <c r="AB61" s="1"/>
      <c r="AC61" s="1"/>
      <c r="AD61" s="1"/>
      <c r="AE61" s="26">
        <v>4.5</v>
      </c>
      <c r="AF61" s="26"/>
      <c r="AG61" s="26"/>
      <c r="AH61" s="26">
        <v>1.94</v>
      </c>
      <c r="AI61" s="1"/>
      <c r="AJ61" s="1"/>
      <c r="AK61" s="1"/>
      <c r="AL61" s="1"/>
      <c r="AM61" s="1"/>
      <c r="AN61" s="1"/>
      <c r="AO61" s="1"/>
      <c r="AP61" s="1"/>
      <c r="AQ61" s="1"/>
      <c r="AR61" s="1" t="s">
        <v>57</v>
      </c>
      <c r="AS61" s="26">
        <v>4.5</v>
      </c>
      <c r="AT61" s="26"/>
      <c r="AU61" s="26"/>
      <c r="AV61" s="26"/>
      <c r="AW61" s="26"/>
      <c r="AX61" s="26"/>
      <c r="AY61" s="26"/>
      <c r="AZ61" s="26"/>
      <c r="BA61" s="26"/>
      <c r="BB61" s="34"/>
      <c r="BC61" s="34"/>
      <c r="BD61" s="34"/>
      <c r="BE61" s="34"/>
      <c r="BF61" s="34"/>
      <c r="BG61" s="34">
        <f t="shared" si="23"/>
        <v>0.94</v>
      </c>
      <c r="BH61" s="34">
        <f t="shared" si="21"/>
        <v>1.8742000000000001</v>
      </c>
      <c r="BI61" s="34"/>
      <c r="BJ61" s="34"/>
      <c r="BK61" s="26">
        <v>3.1</v>
      </c>
    </row>
    <row r="62" spans="1:63" ht="15.5" x14ac:dyDescent="0.35">
      <c r="A62" s="40">
        <v>45684</v>
      </c>
      <c r="B62" s="28" t="s">
        <v>59</v>
      </c>
      <c r="C62" s="1" t="s">
        <v>135</v>
      </c>
      <c r="D62" s="1" t="s">
        <v>178</v>
      </c>
      <c r="E62" s="1">
        <v>3.12</v>
      </c>
      <c r="F62" s="25" t="s">
        <v>60</v>
      </c>
      <c r="G62" s="25" t="s">
        <v>61</v>
      </c>
      <c r="H62" s="1" t="s">
        <v>77</v>
      </c>
      <c r="I62" s="1">
        <v>2</v>
      </c>
      <c r="J62" s="1">
        <v>11</v>
      </c>
      <c r="K62" s="27" t="s">
        <v>315</v>
      </c>
      <c r="L62" s="26">
        <v>1</v>
      </c>
      <c r="M62" s="27" t="s">
        <v>317</v>
      </c>
      <c r="N62" s="1" t="s">
        <v>4</v>
      </c>
      <c r="O62" s="1"/>
      <c r="P62" s="1"/>
      <c r="Q62" s="1"/>
      <c r="R62" s="26">
        <v>4.8</v>
      </c>
      <c r="S62" s="1" t="s">
        <v>63</v>
      </c>
      <c r="T62" s="26" t="str">
        <f t="shared" si="0"/>
        <v>0.00</v>
      </c>
      <c r="U62" s="26">
        <f t="shared" si="22"/>
        <v>-1</v>
      </c>
      <c r="V62" s="30">
        <f t="shared" si="25"/>
        <v>24.650000000000002</v>
      </c>
      <c r="W62" s="30">
        <f t="shared" si="5"/>
        <v>66</v>
      </c>
      <c r="X62" s="31">
        <f t="shared" ref="X62:X97" si="40">SUM(V62/W62)</f>
        <v>0.37348484848484853</v>
      </c>
      <c r="Y62" s="32">
        <f t="shared" si="33"/>
        <v>0.24650000000000002</v>
      </c>
      <c r="Z62" s="33">
        <f t="shared" si="29"/>
        <v>2465</v>
      </c>
      <c r="AA62" s="1" t="s">
        <v>62</v>
      </c>
      <c r="AB62" s="1"/>
      <c r="AC62" s="1"/>
      <c r="AD62" s="1"/>
      <c r="AE62" s="26">
        <v>4.8</v>
      </c>
      <c r="AF62" s="26"/>
      <c r="AG62" s="26"/>
      <c r="AH62" s="26">
        <v>4.8099999999999996</v>
      </c>
      <c r="AI62" s="1"/>
      <c r="AJ62" s="1"/>
      <c r="AK62" s="1"/>
      <c r="AL62" s="1"/>
      <c r="AM62" s="1"/>
      <c r="AN62" s="1"/>
      <c r="AO62" s="1"/>
      <c r="AP62" s="1"/>
      <c r="AQ62" s="1"/>
      <c r="AR62" s="1" t="s">
        <v>52</v>
      </c>
      <c r="AS62" s="26"/>
      <c r="AT62" s="26"/>
      <c r="AU62" s="26"/>
      <c r="AV62" s="26"/>
      <c r="AW62" s="26"/>
      <c r="AX62" s="26"/>
      <c r="AY62" s="26"/>
      <c r="AZ62" s="26"/>
      <c r="BA62" s="26"/>
      <c r="BB62" s="34"/>
      <c r="BC62" s="34"/>
      <c r="BD62" s="34"/>
      <c r="BE62" s="34"/>
      <c r="BF62" s="34"/>
      <c r="BG62" s="34">
        <f t="shared" si="23"/>
        <v>3.8099999999999996</v>
      </c>
      <c r="BH62" s="34">
        <f t="shared" si="21"/>
        <v>4.5433000000000003</v>
      </c>
      <c r="BI62" s="34"/>
      <c r="BJ62" s="34"/>
      <c r="BK62" s="26">
        <v>4.8</v>
      </c>
    </row>
    <row r="63" spans="1:63" ht="15.5" x14ac:dyDescent="0.35">
      <c r="A63" s="40">
        <v>45685</v>
      </c>
      <c r="B63" s="28" t="s">
        <v>59</v>
      </c>
      <c r="C63" s="1" t="s">
        <v>112</v>
      </c>
      <c r="D63" s="1" t="s">
        <v>175</v>
      </c>
      <c r="E63" s="1">
        <v>3.31</v>
      </c>
      <c r="F63" s="25" t="s">
        <v>60</v>
      </c>
      <c r="G63" s="25" t="s">
        <v>61</v>
      </c>
      <c r="H63" s="1" t="s">
        <v>97</v>
      </c>
      <c r="I63" s="1">
        <v>2</v>
      </c>
      <c r="J63" s="1">
        <v>8</v>
      </c>
      <c r="K63" s="39" t="s">
        <v>318</v>
      </c>
      <c r="L63" s="26">
        <v>1</v>
      </c>
      <c r="M63" s="27" t="s">
        <v>319</v>
      </c>
      <c r="N63" s="1" t="s">
        <v>4</v>
      </c>
      <c r="O63" s="1"/>
      <c r="P63" s="1"/>
      <c r="Q63" s="1"/>
      <c r="R63" s="26">
        <v>19</v>
      </c>
      <c r="S63" s="1">
        <v>2</v>
      </c>
      <c r="T63" s="26" t="str">
        <f t="shared" si="0"/>
        <v>0.00</v>
      </c>
      <c r="U63" s="26">
        <f t="shared" si="22"/>
        <v>-1</v>
      </c>
      <c r="V63" s="30">
        <f t="shared" si="25"/>
        <v>23.650000000000002</v>
      </c>
      <c r="W63" s="30">
        <f t="shared" si="5"/>
        <v>67</v>
      </c>
      <c r="X63" s="31">
        <f t="shared" si="40"/>
        <v>0.35298507462686568</v>
      </c>
      <c r="Y63" s="32">
        <f t="shared" si="33"/>
        <v>0.23650000000000002</v>
      </c>
      <c r="Z63" s="33">
        <f t="shared" si="29"/>
        <v>2365</v>
      </c>
      <c r="AA63" s="1" t="s">
        <v>62</v>
      </c>
      <c r="AB63" s="1"/>
      <c r="AC63" s="1"/>
      <c r="AD63" s="1"/>
      <c r="AE63" s="26">
        <v>19</v>
      </c>
      <c r="AF63" s="26"/>
      <c r="AG63" s="26"/>
      <c r="AH63" s="26">
        <v>12.73</v>
      </c>
      <c r="AI63" s="1"/>
      <c r="AJ63" s="1"/>
      <c r="AK63" s="1"/>
      <c r="AL63" s="1"/>
      <c r="AM63" s="1"/>
      <c r="AN63" s="1"/>
      <c r="AO63" s="1"/>
      <c r="AP63" s="1"/>
      <c r="AQ63" s="1"/>
      <c r="AR63" s="1" t="s">
        <v>57</v>
      </c>
      <c r="AS63" s="26">
        <v>19</v>
      </c>
      <c r="AT63" s="26"/>
      <c r="AU63" s="26"/>
      <c r="AV63" s="26"/>
      <c r="AW63" s="26"/>
      <c r="AX63" s="26"/>
      <c r="AY63" s="26"/>
      <c r="AZ63" s="26"/>
      <c r="BA63" s="26"/>
      <c r="BB63" s="34"/>
      <c r="BC63" s="34"/>
      <c r="BD63" s="34"/>
      <c r="BE63" s="34"/>
      <c r="BF63" s="34"/>
      <c r="BG63" s="34">
        <f t="shared" si="23"/>
        <v>11.73</v>
      </c>
      <c r="BH63" s="34">
        <f t="shared" si="21"/>
        <v>11.908900000000001</v>
      </c>
      <c r="BI63" s="34"/>
      <c r="BJ63" s="34"/>
      <c r="BK63" s="26">
        <v>13</v>
      </c>
    </row>
    <row r="64" spans="1:63" ht="15.5" x14ac:dyDescent="0.35">
      <c r="A64" s="40">
        <v>45685</v>
      </c>
      <c r="B64" s="28" t="s">
        <v>59</v>
      </c>
      <c r="C64" s="1" t="s">
        <v>112</v>
      </c>
      <c r="D64" s="1" t="s">
        <v>175</v>
      </c>
      <c r="E64" s="1">
        <v>3.31</v>
      </c>
      <c r="F64" s="25" t="s">
        <v>60</v>
      </c>
      <c r="G64" s="25" t="s">
        <v>61</v>
      </c>
      <c r="H64" s="1" t="s">
        <v>97</v>
      </c>
      <c r="I64" s="1">
        <v>2</v>
      </c>
      <c r="J64" s="1">
        <v>8</v>
      </c>
      <c r="K64" s="38" t="s">
        <v>318</v>
      </c>
      <c r="L64" s="26">
        <v>1</v>
      </c>
      <c r="M64" s="27" t="s">
        <v>319</v>
      </c>
      <c r="N64" s="1" t="s">
        <v>5</v>
      </c>
      <c r="O64" s="1"/>
      <c r="P64" s="1"/>
      <c r="Q64" s="1"/>
      <c r="R64" s="26">
        <v>4.4000000000000004</v>
      </c>
      <c r="S64" s="1">
        <v>2</v>
      </c>
      <c r="T64" s="26">
        <f t="shared" si="0"/>
        <v>4.4000000000000004</v>
      </c>
      <c r="U64" s="26">
        <f t="shared" si="22"/>
        <v>3.4000000000000004</v>
      </c>
      <c r="V64" s="30">
        <f t="shared" si="25"/>
        <v>27.050000000000004</v>
      </c>
      <c r="W64" s="30">
        <f t="shared" si="5"/>
        <v>68</v>
      </c>
      <c r="X64" s="31">
        <f t="shared" si="40"/>
        <v>0.39779411764705891</v>
      </c>
      <c r="Y64" s="32">
        <f t="shared" si="33"/>
        <v>0.27050000000000002</v>
      </c>
      <c r="Z64" s="33">
        <f t="shared" si="29"/>
        <v>2705.0000000000005</v>
      </c>
      <c r="AA64" s="1" t="s">
        <v>68</v>
      </c>
      <c r="AB64" s="1"/>
      <c r="AC64" s="1"/>
      <c r="AD64" s="1"/>
      <c r="AE64" s="26">
        <v>4.4000000000000004</v>
      </c>
      <c r="AF64" s="26"/>
      <c r="AG64" s="26"/>
      <c r="AH64" s="26">
        <v>3.36</v>
      </c>
      <c r="AI64" s="1"/>
      <c r="AJ64" s="1"/>
      <c r="AK64" s="1"/>
      <c r="AL64" s="1"/>
      <c r="AM64" s="1"/>
      <c r="AN64" s="1"/>
      <c r="AO64" s="1"/>
      <c r="AP64" s="1"/>
      <c r="AQ64" s="1"/>
      <c r="AR64" s="1" t="s">
        <v>57</v>
      </c>
      <c r="AS64" s="26">
        <v>4.4000000000000004</v>
      </c>
      <c r="AT64" s="26"/>
      <c r="AU64" s="26"/>
      <c r="AV64" s="26"/>
      <c r="AW64" s="26"/>
      <c r="AX64" s="26"/>
      <c r="AY64" s="26"/>
      <c r="AZ64" s="26"/>
      <c r="BA64" s="26"/>
      <c r="BB64" s="34"/>
      <c r="BC64" s="34"/>
      <c r="BD64" s="34"/>
      <c r="BE64" s="34"/>
      <c r="BF64" s="34"/>
      <c r="BG64" s="34">
        <f t="shared" si="23"/>
        <v>2.36</v>
      </c>
      <c r="BH64" s="34">
        <f t="shared" si="21"/>
        <v>3.1947999999999999</v>
      </c>
      <c r="BI64" s="34"/>
      <c r="BJ64" s="34"/>
      <c r="BK64" s="26">
        <v>3.6</v>
      </c>
    </row>
    <row r="65" spans="1:63" ht="15.5" x14ac:dyDescent="0.35">
      <c r="A65" s="40">
        <v>45687</v>
      </c>
      <c r="B65" s="28" t="s">
        <v>59</v>
      </c>
      <c r="C65" s="1" t="s">
        <v>146</v>
      </c>
      <c r="D65" s="1" t="s">
        <v>177</v>
      </c>
      <c r="E65" s="26">
        <v>2.4</v>
      </c>
      <c r="F65" s="25" t="s">
        <v>60</v>
      </c>
      <c r="G65" s="25" t="s">
        <v>61</v>
      </c>
      <c r="H65" s="1" t="s">
        <v>69</v>
      </c>
      <c r="I65" s="1">
        <v>2</v>
      </c>
      <c r="J65" s="1">
        <v>6</v>
      </c>
      <c r="K65" s="36" t="s">
        <v>256</v>
      </c>
      <c r="L65" s="26">
        <v>1</v>
      </c>
      <c r="M65" s="27" t="s">
        <v>321</v>
      </c>
      <c r="N65" s="1" t="s">
        <v>4</v>
      </c>
      <c r="O65" s="1"/>
      <c r="P65" s="1"/>
      <c r="Q65" s="1"/>
      <c r="R65" s="26">
        <v>2.8</v>
      </c>
      <c r="S65" s="1">
        <v>4</v>
      </c>
      <c r="T65" s="26" t="str">
        <f t="shared" si="0"/>
        <v>0.00</v>
      </c>
      <c r="U65" s="26">
        <f t="shared" si="22"/>
        <v>-1</v>
      </c>
      <c r="V65" s="30">
        <f t="shared" si="25"/>
        <v>26.050000000000004</v>
      </c>
      <c r="W65" s="30">
        <f t="shared" si="5"/>
        <v>69</v>
      </c>
      <c r="X65" s="31">
        <f t="shared" si="40"/>
        <v>0.37753623188405805</v>
      </c>
      <c r="Y65" s="32">
        <f t="shared" si="33"/>
        <v>0.26050000000000006</v>
      </c>
      <c r="Z65" s="33">
        <f t="shared" si="29"/>
        <v>2605.0000000000005</v>
      </c>
      <c r="AA65" s="1" t="s">
        <v>62</v>
      </c>
      <c r="AB65" s="1"/>
      <c r="AC65" s="1"/>
      <c r="AD65" s="1"/>
      <c r="AE65" s="26">
        <v>2.8</v>
      </c>
      <c r="AF65" s="26"/>
      <c r="AG65" s="26"/>
      <c r="AH65" s="26">
        <v>2.79</v>
      </c>
      <c r="AI65" s="1"/>
      <c r="AJ65" s="1"/>
      <c r="AK65" s="1"/>
      <c r="AL65" s="1"/>
      <c r="AM65" s="1"/>
      <c r="AN65" s="1"/>
      <c r="AO65" s="1"/>
      <c r="AP65" s="1"/>
      <c r="AQ65" s="1"/>
      <c r="AR65" s="1" t="s">
        <v>52</v>
      </c>
      <c r="AS65" s="26"/>
      <c r="AT65" s="26"/>
      <c r="AU65" s="26"/>
      <c r="AV65" s="26"/>
      <c r="AW65" s="26"/>
      <c r="AX65" s="26"/>
      <c r="AY65" s="26"/>
      <c r="AZ65" s="26"/>
      <c r="BA65" s="26"/>
      <c r="BB65" s="34"/>
      <c r="BC65" s="34"/>
      <c r="BD65" s="34"/>
      <c r="BE65" s="34"/>
      <c r="BF65" s="34"/>
      <c r="BG65" s="34">
        <f t="shared" si="23"/>
        <v>1.79</v>
      </c>
      <c r="BH65" s="34">
        <f t="shared" si="21"/>
        <v>2.6646999999999998</v>
      </c>
      <c r="BI65" s="34"/>
      <c r="BJ65" s="34"/>
      <c r="BK65" s="26">
        <v>2.8</v>
      </c>
    </row>
    <row r="66" spans="1:63" ht="15.5" x14ac:dyDescent="0.35">
      <c r="A66" s="40">
        <v>45687</v>
      </c>
      <c r="B66" s="28" t="s">
        <v>59</v>
      </c>
      <c r="C66" s="1" t="s">
        <v>146</v>
      </c>
      <c r="D66" s="1" t="s">
        <v>177</v>
      </c>
      <c r="E66" s="26">
        <v>4.3</v>
      </c>
      <c r="F66" s="25" t="s">
        <v>60</v>
      </c>
      <c r="G66" s="25" t="s">
        <v>61</v>
      </c>
      <c r="H66" s="1" t="s">
        <v>69</v>
      </c>
      <c r="I66" s="1">
        <v>5</v>
      </c>
      <c r="J66" s="1">
        <v>1</v>
      </c>
      <c r="K66" s="37" t="s">
        <v>320</v>
      </c>
      <c r="L66" s="26">
        <v>1</v>
      </c>
      <c r="M66" s="27" t="s">
        <v>322</v>
      </c>
      <c r="N66" s="1" t="s">
        <v>4</v>
      </c>
      <c r="O66" s="1"/>
      <c r="P66" s="1"/>
      <c r="Q66" s="1"/>
      <c r="R66" s="26">
        <v>4.9000000000000004</v>
      </c>
      <c r="S66" s="1">
        <v>3</v>
      </c>
      <c r="T66" s="26" t="str">
        <f t="shared" si="0"/>
        <v>0.00</v>
      </c>
      <c r="U66" s="26">
        <f t="shared" si="22"/>
        <v>-1</v>
      </c>
      <c r="V66" s="30">
        <f t="shared" si="25"/>
        <v>25.050000000000004</v>
      </c>
      <c r="W66" s="30">
        <f t="shared" si="5"/>
        <v>70</v>
      </c>
      <c r="X66" s="31">
        <f t="shared" si="40"/>
        <v>0.35785714285714293</v>
      </c>
      <c r="Y66" s="32">
        <f t="shared" si="33"/>
        <v>0.25050000000000006</v>
      </c>
      <c r="Z66" s="33">
        <f t="shared" si="29"/>
        <v>2505.0000000000005</v>
      </c>
      <c r="AA66" s="1" t="s">
        <v>62</v>
      </c>
      <c r="AB66" s="1"/>
      <c r="AC66" s="1"/>
      <c r="AD66" s="1"/>
      <c r="AE66" s="26">
        <v>4.9000000000000004</v>
      </c>
      <c r="AF66" s="26"/>
      <c r="AG66" s="26"/>
      <c r="AH66" s="26">
        <v>5.0999999999999996</v>
      </c>
      <c r="AI66" s="1"/>
      <c r="AJ66" s="1"/>
      <c r="AK66" s="1"/>
      <c r="AL66" s="1"/>
      <c r="AM66" s="1"/>
      <c r="AN66" s="1"/>
      <c r="AO66" s="1"/>
      <c r="AP66" s="1"/>
      <c r="AQ66" s="1"/>
      <c r="AR66" s="1" t="s">
        <v>52</v>
      </c>
      <c r="AS66" s="26"/>
      <c r="AT66" s="26"/>
      <c r="AU66" s="26"/>
      <c r="AV66" s="26"/>
      <c r="AW66" s="26"/>
      <c r="AX66" s="26"/>
      <c r="AY66" s="26"/>
      <c r="AZ66" s="26"/>
      <c r="BA66" s="26"/>
      <c r="BB66" s="34"/>
      <c r="BC66" s="34"/>
      <c r="BD66" s="34"/>
      <c r="BE66" s="34"/>
      <c r="BF66" s="34"/>
      <c r="BG66" s="34">
        <f t="shared" si="23"/>
        <v>4.0999999999999996</v>
      </c>
      <c r="BH66" s="34">
        <f t="shared" si="21"/>
        <v>4.8129999999999997</v>
      </c>
      <c r="BI66" s="34"/>
      <c r="BJ66" s="34"/>
      <c r="BK66" s="26">
        <v>4.9000000000000004</v>
      </c>
    </row>
    <row r="67" spans="1:63" ht="15.5" x14ac:dyDescent="0.35">
      <c r="A67" s="40">
        <v>45689</v>
      </c>
      <c r="B67" s="28" t="s">
        <v>59</v>
      </c>
      <c r="C67" s="1" t="s">
        <v>147</v>
      </c>
      <c r="D67" s="1" t="s">
        <v>173</v>
      </c>
      <c r="E67" s="1">
        <v>1.1299999999999999</v>
      </c>
      <c r="F67" s="25" t="s">
        <v>60</v>
      </c>
      <c r="G67" s="25" t="s">
        <v>61</v>
      </c>
      <c r="H67" s="1" t="s">
        <v>77</v>
      </c>
      <c r="I67" s="1">
        <v>1</v>
      </c>
      <c r="J67" s="1">
        <v>7</v>
      </c>
      <c r="K67" s="37" t="s">
        <v>323</v>
      </c>
      <c r="L67" s="26">
        <v>1</v>
      </c>
      <c r="M67" s="27" t="s">
        <v>324</v>
      </c>
      <c r="N67" s="1" t="s">
        <v>4</v>
      </c>
      <c r="O67" s="1"/>
      <c r="P67" s="1"/>
      <c r="Q67" s="1"/>
      <c r="R67" s="26">
        <v>4.9000000000000004</v>
      </c>
      <c r="S67" s="1">
        <v>3</v>
      </c>
      <c r="T67" s="26" t="str">
        <f t="shared" ref="T67:T101" si="41">IF(($AA67="W"),ROUND(($L67*$R67),2),"0.00")</f>
        <v>0.00</v>
      </c>
      <c r="U67" s="26">
        <f t="shared" si="22"/>
        <v>-1</v>
      </c>
      <c r="V67" s="30">
        <f t="shared" si="25"/>
        <v>24.050000000000004</v>
      </c>
      <c r="W67" s="30">
        <f t="shared" si="5"/>
        <v>71</v>
      </c>
      <c r="X67" s="31">
        <f t="shared" si="40"/>
        <v>0.33873239436619723</v>
      </c>
      <c r="Y67" s="32">
        <f t="shared" si="33"/>
        <v>0.24050000000000005</v>
      </c>
      <c r="Z67" s="33">
        <f t="shared" si="29"/>
        <v>2405.0000000000005</v>
      </c>
      <c r="AA67" s="1" t="s">
        <v>62</v>
      </c>
      <c r="AB67" s="1"/>
      <c r="AC67" s="1"/>
      <c r="AD67" s="1"/>
      <c r="AE67" s="26">
        <v>4.9000000000000004</v>
      </c>
      <c r="AF67" s="26"/>
      <c r="AG67" s="26"/>
      <c r="AH67" s="26">
        <v>5.13</v>
      </c>
      <c r="AI67" s="1"/>
      <c r="AJ67" s="1"/>
      <c r="AK67" s="1"/>
      <c r="AL67" s="1"/>
      <c r="AM67" s="1"/>
      <c r="AN67" s="1"/>
      <c r="AO67" s="1"/>
      <c r="AP67" s="1"/>
      <c r="AQ67" s="1"/>
      <c r="AR67" s="1" t="s">
        <v>52</v>
      </c>
      <c r="AS67" s="26"/>
      <c r="AT67" s="26"/>
      <c r="AU67" s="26"/>
      <c r="AV67" s="26"/>
      <c r="AW67" s="26"/>
      <c r="AX67" s="26"/>
      <c r="AY67" s="26"/>
      <c r="AZ67" s="26"/>
      <c r="BA67" s="26"/>
      <c r="BB67" s="34"/>
      <c r="BC67" s="34"/>
      <c r="BD67" s="34"/>
      <c r="BE67" s="34"/>
      <c r="BF67" s="34"/>
      <c r="BG67" s="34">
        <f t="shared" si="23"/>
        <v>4.13</v>
      </c>
      <c r="BH67" s="34">
        <f t="shared" si="21"/>
        <v>4.8408999999999995</v>
      </c>
      <c r="BI67" s="34"/>
      <c r="BJ67" s="34"/>
      <c r="BK67" s="26">
        <v>4.9000000000000004</v>
      </c>
    </row>
    <row r="68" spans="1:63" ht="15.5" x14ac:dyDescent="0.35">
      <c r="A68" s="40">
        <v>45689</v>
      </c>
      <c r="B68" s="28" t="s">
        <v>59</v>
      </c>
      <c r="C68" s="1" t="s">
        <v>147</v>
      </c>
      <c r="D68" s="1" t="s">
        <v>173</v>
      </c>
      <c r="E68" s="1">
        <v>4.47</v>
      </c>
      <c r="F68" s="25" t="s">
        <v>60</v>
      </c>
      <c r="G68" s="25" t="s">
        <v>61</v>
      </c>
      <c r="H68" s="1" t="s">
        <v>77</v>
      </c>
      <c r="I68" s="1">
        <v>7</v>
      </c>
      <c r="J68" s="1">
        <v>8</v>
      </c>
      <c r="K68" s="38" t="s">
        <v>195</v>
      </c>
      <c r="L68" s="26">
        <v>1</v>
      </c>
      <c r="M68" s="27" t="s">
        <v>325</v>
      </c>
      <c r="N68" s="1" t="s">
        <v>4</v>
      </c>
      <c r="O68" s="1"/>
      <c r="P68" s="1"/>
      <c r="Q68" s="1"/>
      <c r="R68" s="26">
        <v>3.1</v>
      </c>
      <c r="S68" s="1">
        <v>1</v>
      </c>
      <c r="T68" s="26">
        <f t="shared" si="41"/>
        <v>3.1</v>
      </c>
      <c r="U68" s="26">
        <f t="shared" si="22"/>
        <v>2.1</v>
      </c>
      <c r="V68" s="30">
        <f t="shared" si="25"/>
        <v>26.150000000000006</v>
      </c>
      <c r="W68" s="30">
        <f t="shared" ref="W68:W131" si="42">L68+W67</f>
        <v>72</v>
      </c>
      <c r="X68" s="31">
        <f t="shared" si="40"/>
        <v>0.36319444444444454</v>
      </c>
      <c r="Y68" s="32">
        <f t="shared" si="33"/>
        <v>0.26150000000000007</v>
      </c>
      <c r="Z68" s="33">
        <f t="shared" si="29"/>
        <v>2615.0000000000005</v>
      </c>
      <c r="AA68" s="1" t="s">
        <v>68</v>
      </c>
      <c r="AB68" s="1"/>
      <c r="AC68" s="1"/>
      <c r="AD68" s="1"/>
      <c r="AE68" s="26">
        <v>3.1</v>
      </c>
      <c r="AF68" s="26"/>
      <c r="AG68" s="26"/>
      <c r="AH68" s="26">
        <v>2.77</v>
      </c>
      <c r="AI68" s="1"/>
      <c r="AJ68" s="1"/>
      <c r="AK68" s="1"/>
      <c r="AL68" s="1"/>
      <c r="AM68" s="1"/>
      <c r="AN68" s="1"/>
      <c r="AO68" s="1"/>
      <c r="AP68" s="1"/>
      <c r="AQ68" s="1"/>
      <c r="AR68" s="1" t="s">
        <v>52</v>
      </c>
      <c r="AS68" s="26"/>
      <c r="AT68" s="26"/>
      <c r="AU68" s="26"/>
      <c r="AV68" s="26"/>
      <c r="AW68" s="26"/>
      <c r="AX68" s="26"/>
      <c r="AY68" s="26"/>
      <c r="AZ68" s="26"/>
      <c r="BA68" s="26"/>
      <c r="BB68" s="34"/>
      <c r="BC68" s="34"/>
      <c r="BD68" s="34"/>
      <c r="BE68" s="34"/>
      <c r="BF68" s="34"/>
      <c r="BG68" s="34">
        <f t="shared" si="23"/>
        <v>1.77</v>
      </c>
      <c r="BH68" s="34">
        <f t="shared" si="21"/>
        <v>2.6461000000000001</v>
      </c>
      <c r="BI68" s="34"/>
      <c r="BJ68" s="34"/>
      <c r="BK68" s="26">
        <v>3.1</v>
      </c>
    </row>
    <row r="69" spans="1:63" ht="15.5" x14ac:dyDescent="0.35">
      <c r="A69" s="40">
        <v>45690</v>
      </c>
      <c r="B69" s="28" t="s">
        <v>59</v>
      </c>
      <c r="C69" s="1" t="s">
        <v>170</v>
      </c>
      <c r="D69" s="1" t="s">
        <v>174</v>
      </c>
      <c r="E69" s="26">
        <v>3.5</v>
      </c>
      <c r="F69" s="25" t="s">
        <v>60</v>
      </c>
      <c r="G69" s="25" t="s">
        <v>61</v>
      </c>
      <c r="H69" s="1" t="s">
        <v>89</v>
      </c>
      <c r="I69" s="1">
        <v>4</v>
      </c>
      <c r="J69" s="1">
        <v>4</v>
      </c>
      <c r="K69" s="39" t="s">
        <v>191</v>
      </c>
      <c r="L69" s="26">
        <v>1</v>
      </c>
      <c r="M69" s="27" t="s">
        <v>326</v>
      </c>
      <c r="N69" s="1" t="s">
        <v>4</v>
      </c>
      <c r="O69" s="1"/>
      <c r="P69" s="1"/>
      <c r="Q69" s="1"/>
      <c r="R69" s="26">
        <v>10.6</v>
      </c>
      <c r="S69" s="1">
        <v>2</v>
      </c>
      <c r="T69" s="26" t="str">
        <f t="shared" si="41"/>
        <v>0.00</v>
      </c>
      <c r="U69" s="26">
        <f t="shared" si="22"/>
        <v>-1</v>
      </c>
      <c r="V69" s="30">
        <f t="shared" si="25"/>
        <v>25.150000000000006</v>
      </c>
      <c r="W69" s="30">
        <f t="shared" si="42"/>
        <v>73</v>
      </c>
      <c r="X69" s="31">
        <f t="shared" si="40"/>
        <v>0.34452054794520554</v>
      </c>
      <c r="Y69" s="32">
        <f t="shared" si="33"/>
        <v>0.25150000000000006</v>
      </c>
      <c r="Z69" s="33">
        <f t="shared" si="29"/>
        <v>2515.0000000000005</v>
      </c>
      <c r="AA69" s="1" t="s">
        <v>62</v>
      </c>
      <c r="AB69" s="1"/>
      <c r="AC69" s="1"/>
      <c r="AD69" s="1"/>
      <c r="AE69" s="26">
        <v>10.6</v>
      </c>
      <c r="AF69" s="26"/>
      <c r="AG69" s="26"/>
      <c r="AH69" s="26">
        <v>11.5</v>
      </c>
      <c r="AI69" s="1"/>
      <c r="AJ69" s="1"/>
      <c r="AK69" s="1"/>
      <c r="AL69" s="1"/>
      <c r="AM69" s="1"/>
      <c r="AN69" s="1"/>
      <c r="AO69" s="1"/>
      <c r="AP69" s="1"/>
      <c r="AQ69" s="1"/>
      <c r="AR69" s="1" t="s">
        <v>52</v>
      </c>
      <c r="AS69" s="26"/>
      <c r="AT69" s="26"/>
      <c r="AU69" s="26"/>
      <c r="AV69" s="26"/>
      <c r="AW69" s="26"/>
      <c r="AX69" s="26"/>
      <c r="AY69" s="26"/>
      <c r="AZ69" s="26"/>
      <c r="BA69" s="26"/>
      <c r="BB69" s="34"/>
      <c r="BC69" s="34"/>
      <c r="BD69" s="34"/>
      <c r="BE69" s="34"/>
      <c r="BF69" s="34"/>
      <c r="BG69" s="34">
        <f t="shared" si="23"/>
        <v>10.5</v>
      </c>
      <c r="BH69" s="34">
        <f t="shared" si="21"/>
        <v>10.765000000000001</v>
      </c>
      <c r="BI69" s="34"/>
      <c r="BJ69" s="34"/>
      <c r="BK69" s="26">
        <v>10.6</v>
      </c>
    </row>
    <row r="70" spans="1:63" ht="15.5" x14ac:dyDescent="0.35">
      <c r="A70" s="40">
        <v>45691</v>
      </c>
      <c r="B70" s="28" t="s">
        <v>59</v>
      </c>
      <c r="C70" s="1" t="s">
        <v>123</v>
      </c>
      <c r="D70" s="1" t="s">
        <v>178</v>
      </c>
      <c r="E70" s="26">
        <v>4</v>
      </c>
      <c r="F70" s="25" t="s">
        <v>60</v>
      </c>
      <c r="G70" s="25" t="s">
        <v>61</v>
      </c>
      <c r="H70" s="1" t="s">
        <v>142</v>
      </c>
      <c r="I70" s="1">
        <v>4</v>
      </c>
      <c r="J70" s="1">
        <v>6</v>
      </c>
      <c r="K70" s="39" t="s">
        <v>302</v>
      </c>
      <c r="L70" s="26">
        <v>2</v>
      </c>
      <c r="M70" s="27" t="s">
        <v>327</v>
      </c>
      <c r="N70" s="1" t="s">
        <v>4</v>
      </c>
      <c r="O70" s="1"/>
      <c r="P70" s="1"/>
      <c r="Q70" s="1"/>
      <c r="R70" s="26">
        <v>2.6</v>
      </c>
      <c r="S70" s="1">
        <v>2</v>
      </c>
      <c r="T70" s="26" t="str">
        <f t="shared" si="41"/>
        <v>0.00</v>
      </c>
      <c r="U70" s="26">
        <f t="shared" si="22"/>
        <v>-2</v>
      </c>
      <c r="V70" s="30">
        <f t="shared" si="25"/>
        <v>23.150000000000006</v>
      </c>
      <c r="W70" s="30">
        <f t="shared" si="42"/>
        <v>75</v>
      </c>
      <c r="X70" s="31">
        <f t="shared" si="40"/>
        <v>0.30866666666666676</v>
      </c>
      <c r="Y70" s="32">
        <f t="shared" si="33"/>
        <v>0.23150000000000007</v>
      </c>
      <c r="Z70" s="33">
        <f t="shared" si="29"/>
        <v>2315.0000000000005</v>
      </c>
      <c r="AA70" s="1" t="s">
        <v>62</v>
      </c>
      <c r="AB70" s="1"/>
      <c r="AC70" s="1"/>
      <c r="AD70" s="1"/>
      <c r="AE70" s="26">
        <v>2.6</v>
      </c>
      <c r="AF70" s="26"/>
      <c r="AG70" s="26"/>
      <c r="AH70" s="26">
        <v>2.72</v>
      </c>
      <c r="AI70" s="1"/>
      <c r="AJ70" s="1"/>
      <c r="AK70" s="1"/>
      <c r="AL70" s="1"/>
      <c r="AM70" s="1"/>
      <c r="AN70" s="1"/>
      <c r="AO70" s="1"/>
      <c r="AP70" s="1"/>
      <c r="AQ70" s="1"/>
      <c r="AR70" s="1" t="s">
        <v>52</v>
      </c>
      <c r="AS70" s="26"/>
      <c r="AT70" s="26"/>
      <c r="AU70" s="26"/>
      <c r="AV70" s="26"/>
      <c r="AW70" s="26"/>
      <c r="AX70" s="26"/>
      <c r="AY70" s="26"/>
      <c r="AZ70" s="26"/>
      <c r="BA70" s="26"/>
      <c r="BB70" s="34"/>
      <c r="BC70" s="34"/>
      <c r="BD70" s="34"/>
      <c r="BE70" s="34"/>
      <c r="BF70" s="34"/>
      <c r="BG70" s="34">
        <f t="shared" si="23"/>
        <v>3.4400000000000004</v>
      </c>
      <c r="BH70" s="34">
        <f t="shared" si="21"/>
        <v>2.5996000000000006</v>
      </c>
      <c r="BI70" s="34"/>
      <c r="BJ70" s="34"/>
      <c r="BK70" s="26">
        <v>2.6</v>
      </c>
    </row>
    <row r="71" spans="1:63" ht="15.5" x14ac:dyDescent="0.35">
      <c r="A71" s="40">
        <v>45694</v>
      </c>
      <c r="B71" s="28" t="s">
        <v>59</v>
      </c>
      <c r="C71" s="1" t="s">
        <v>126</v>
      </c>
      <c r="D71" s="1" t="s">
        <v>177</v>
      </c>
      <c r="E71" s="26">
        <v>3.4</v>
      </c>
      <c r="F71" s="25" t="s">
        <v>60</v>
      </c>
      <c r="G71" s="25" t="s">
        <v>61</v>
      </c>
      <c r="H71" s="1" t="s">
        <v>91</v>
      </c>
      <c r="I71" s="1">
        <v>5</v>
      </c>
      <c r="J71" s="1">
        <v>10</v>
      </c>
      <c r="K71" s="27" t="s">
        <v>271</v>
      </c>
      <c r="L71" s="26">
        <v>1</v>
      </c>
      <c r="M71" s="27" t="s">
        <v>329</v>
      </c>
      <c r="N71" s="1" t="s">
        <v>4</v>
      </c>
      <c r="O71" s="1"/>
      <c r="P71" s="1"/>
      <c r="Q71" s="1"/>
      <c r="R71" s="26">
        <v>40.299999999999997</v>
      </c>
      <c r="S71" s="1" t="s">
        <v>63</v>
      </c>
      <c r="T71" s="26" t="str">
        <f t="shared" si="41"/>
        <v>0.00</v>
      </c>
      <c r="U71" s="26">
        <f t="shared" si="22"/>
        <v>-1</v>
      </c>
      <c r="V71" s="30">
        <f t="shared" si="25"/>
        <v>22.150000000000006</v>
      </c>
      <c r="W71" s="30">
        <f t="shared" si="42"/>
        <v>76</v>
      </c>
      <c r="X71" s="31">
        <f t="shared" si="40"/>
        <v>0.29144736842105273</v>
      </c>
      <c r="Y71" s="32">
        <f t="shared" si="33"/>
        <v>0.22150000000000006</v>
      </c>
      <c r="Z71" s="33">
        <f t="shared" si="29"/>
        <v>2215.0000000000005</v>
      </c>
      <c r="AA71" s="1" t="s">
        <v>62</v>
      </c>
      <c r="AB71" s="1"/>
      <c r="AC71" s="1"/>
      <c r="AD71" s="1"/>
      <c r="AE71" s="26">
        <v>40.299999999999997</v>
      </c>
      <c r="AF71" s="26"/>
      <c r="AG71" s="26"/>
      <c r="AH71" s="26">
        <v>47.54</v>
      </c>
      <c r="AI71" s="1"/>
      <c r="AJ71" s="1"/>
      <c r="AK71" s="1"/>
      <c r="AL71" s="1"/>
      <c r="AM71" s="1"/>
      <c r="AN71" s="1"/>
      <c r="AO71" s="1"/>
      <c r="AP71" s="1"/>
      <c r="AQ71" s="1"/>
      <c r="AR71" s="1" t="s">
        <v>52</v>
      </c>
      <c r="AS71" s="26"/>
      <c r="AT71" s="26"/>
      <c r="AU71" s="26"/>
      <c r="AV71" s="26"/>
      <c r="AW71" s="26"/>
      <c r="AX71" s="26"/>
      <c r="AY71" s="26"/>
      <c r="AZ71" s="26"/>
      <c r="BA71" s="26"/>
      <c r="BB71" s="34"/>
      <c r="BC71" s="34"/>
      <c r="BD71" s="34"/>
      <c r="BE71" s="34"/>
      <c r="BF71" s="34"/>
      <c r="BG71" s="34">
        <f t="shared" si="23"/>
        <v>46.54</v>
      </c>
      <c r="BH71" s="34">
        <f t="shared" si="21"/>
        <v>44.282200000000003</v>
      </c>
      <c r="BI71" s="34"/>
      <c r="BJ71" s="34"/>
      <c r="BK71" s="26">
        <v>40.299999999999997</v>
      </c>
    </row>
    <row r="72" spans="1:63" ht="15.5" x14ac:dyDescent="0.35">
      <c r="A72" s="40">
        <v>45694</v>
      </c>
      <c r="B72" s="28" t="s">
        <v>59</v>
      </c>
      <c r="C72" s="1" t="s">
        <v>126</v>
      </c>
      <c r="D72" s="1" t="s">
        <v>177</v>
      </c>
      <c r="E72" s="26">
        <v>4.2</v>
      </c>
      <c r="F72" s="25" t="s">
        <v>60</v>
      </c>
      <c r="G72" s="25" t="s">
        <v>61</v>
      </c>
      <c r="H72" s="1" t="s">
        <v>91</v>
      </c>
      <c r="I72" s="1">
        <v>6</v>
      </c>
      <c r="J72" s="1">
        <v>8</v>
      </c>
      <c r="K72" s="27" t="s">
        <v>328</v>
      </c>
      <c r="L72" s="26">
        <v>1.5</v>
      </c>
      <c r="M72" s="27" t="s">
        <v>330</v>
      </c>
      <c r="N72" s="1" t="s">
        <v>4</v>
      </c>
      <c r="O72" s="1"/>
      <c r="P72" s="1"/>
      <c r="Q72" s="1"/>
      <c r="R72" s="26">
        <v>3.4</v>
      </c>
      <c r="S72" s="1" t="s">
        <v>63</v>
      </c>
      <c r="T72" s="26" t="str">
        <f t="shared" si="41"/>
        <v>0.00</v>
      </c>
      <c r="U72" s="26">
        <f t="shared" si="22"/>
        <v>-1.5</v>
      </c>
      <c r="V72" s="30">
        <f t="shared" si="25"/>
        <v>20.650000000000006</v>
      </c>
      <c r="W72" s="30">
        <f t="shared" si="42"/>
        <v>77.5</v>
      </c>
      <c r="X72" s="31">
        <f t="shared" si="40"/>
        <v>0.26645161290322589</v>
      </c>
      <c r="Y72" s="32">
        <f t="shared" si="33"/>
        <v>0.20650000000000004</v>
      </c>
      <c r="Z72" s="33">
        <f t="shared" si="29"/>
        <v>2065.0000000000005</v>
      </c>
      <c r="AA72" s="1" t="s">
        <v>62</v>
      </c>
      <c r="AB72" s="1"/>
      <c r="AC72" s="1"/>
      <c r="AD72" s="1"/>
      <c r="AE72" s="26">
        <v>3.4</v>
      </c>
      <c r="AF72" s="26"/>
      <c r="AG72" s="26"/>
      <c r="AH72" s="26">
        <v>3.19</v>
      </c>
      <c r="AI72" s="1"/>
      <c r="AJ72" s="1"/>
      <c r="AK72" s="1"/>
      <c r="AL72" s="1"/>
      <c r="AM72" s="1"/>
      <c r="AN72" s="1"/>
      <c r="AO72" s="1"/>
      <c r="AP72" s="1"/>
      <c r="AQ72" s="1"/>
      <c r="AR72" s="1" t="s">
        <v>52</v>
      </c>
      <c r="AS72" s="26"/>
      <c r="AT72" s="26"/>
      <c r="AU72" s="26"/>
      <c r="AV72" s="26"/>
      <c r="AW72" s="26"/>
      <c r="AX72" s="26"/>
      <c r="AY72" s="26"/>
      <c r="AZ72" s="26"/>
      <c r="BA72" s="26"/>
      <c r="BB72" s="34"/>
      <c r="BC72" s="34"/>
      <c r="BD72" s="34"/>
      <c r="BE72" s="34"/>
      <c r="BF72" s="34"/>
      <c r="BG72" s="34">
        <f t="shared" si="23"/>
        <v>3.2850000000000001</v>
      </c>
      <c r="BH72" s="34">
        <f t="shared" si="21"/>
        <v>3.0367000000000002</v>
      </c>
      <c r="BI72" s="34"/>
      <c r="BJ72" s="34"/>
      <c r="BK72" s="26">
        <v>3.4</v>
      </c>
    </row>
    <row r="73" spans="1:63" ht="15.5" x14ac:dyDescent="0.35">
      <c r="A73" s="40">
        <v>45695</v>
      </c>
      <c r="B73" s="28" t="s">
        <v>59</v>
      </c>
      <c r="C73" s="1" t="s">
        <v>141</v>
      </c>
      <c r="D73" s="1" t="s">
        <v>172</v>
      </c>
      <c r="E73" s="1">
        <v>2.4500000000000002</v>
      </c>
      <c r="F73" s="25" t="s">
        <v>60</v>
      </c>
      <c r="G73" s="25" t="s">
        <v>61</v>
      </c>
      <c r="H73" s="1" t="s">
        <v>66</v>
      </c>
      <c r="I73" s="1">
        <v>3</v>
      </c>
      <c r="J73" s="1">
        <v>5</v>
      </c>
      <c r="K73" s="38" t="s">
        <v>279</v>
      </c>
      <c r="L73" s="26">
        <v>1.5</v>
      </c>
      <c r="M73" s="27" t="s">
        <v>331</v>
      </c>
      <c r="N73" s="1" t="s">
        <v>4</v>
      </c>
      <c r="O73" s="1"/>
      <c r="P73" s="1"/>
      <c r="Q73" s="1"/>
      <c r="R73" s="26">
        <v>2.4</v>
      </c>
      <c r="S73" s="1">
        <v>1</v>
      </c>
      <c r="T73" s="26">
        <f t="shared" si="41"/>
        <v>3.6</v>
      </c>
      <c r="U73" s="26">
        <f t="shared" si="22"/>
        <v>2.1</v>
      </c>
      <c r="V73" s="30">
        <f t="shared" si="25"/>
        <v>22.750000000000007</v>
      </c>
      <c r="W73" s="30">
        <f t="shared" si="42"/>
        <v>79</v>
      </c>
      <c r="X73" s="31">
        <f t="shared" si="40"/>
        <v>0.28797468354430389</v>
      </c>
      <c r="Y73" s="32">
        <f t="shared" si="33"/>
        <v>0.22750000000000006</v>
      </c>
      <c r="Z73" s="33">
        <f t="shared" si="29"/>
        <v>2275.0000000000009</v>
      </c>
      <c r="AA73" s="1" t="s">
        <v>68</v>
      </c>
      <c r="AB73" s="1"/>
      <c r="AC73" s="1"/>
      <c r="AD73" s="1"/>
      <c r="AE73" s="26">
        <v>2.4</v>
      </c>
      <c r="AF73" s="26"/>
      <c r="AG73" s="26"/>
      <c r="AH73" s="26">
        <v>2.19</v>
      </c>
      <c r="AI73" s="1"/>
      <c r="AJ73" s="1"/>
      <c r="AK73" s="1"/>
      <c r="AL73" s="1"/>
      <c r="AM73" s="1"/>
      <c r="AN73" s="1"/>
      <c r="AO73" s="1"/>
      <c r="AP73" s="1"/>
      <c r="AQ73" s="1"/>
      <c r="AR73" s="1" t="s">
        <v>52</v>
      </c>
      <c r="AS73" s="26"/>
      <c r="AT73" s="26"/>
      <c r="AU73" s="26"/>
      <c r="AV73" s="26"/>
      <c r="AW73" s="26"/>
      <c r="AX73" s="26"/>
      <c r="AY73" s="26"/>
      <c r="AZ73" s="26"/>
      <c r="BA73" s="26"/>
      <c r="BB73" s="34"/>
      <c r="BC73" s="34"/>
      <c r="BD73" s="34"/>
      <c r="BE73" s="34"/>
      <c r="BF73" s="34"/>
      <c r="BG73" s="34">
        <f t="shared" si="23"/>
        <v>1.7850000000000001</v>
      </c>
      <c r="BH73" s="34">
        <f t="shared" si="21"/>
        <v>2.1067</v>
      </c>
      <c r="BI73" s="34"/>
      <c r="BJ73" s="34"/>
      <c r="BK73" s="26">
        <v>2.4</v>
      </c>
    </row>
    <row r="74" spans="1:63" ht="15.5" x14ac:dyDescent="0.35">
      <c r="A74" s="40">
        <v>45696</v>
      </c>
      <c r="B74" s="28" t="s">
        <v>59</v>
      </c>
      <c r="C74" s="1" t="s">
        <v>125</v>
      </c>
      <c r="D74" s="1" t="s">
        <v>173</v>
      </c>
      <c r="E74" s="26">
        <v>4</v>
      </c>
      <c r="F74" s="25" t="s">
        <v>60</v>
      </c>
      <c r="G74" s="25" t="s">
        <v>61</v>
      </c>
      <c r="H74" s="1" t="s">
        <v>81</v>
      </c>
      <c r="I74" s="1">
        <v>7</v>
      </c>
      <c r="J74" s="1">
        <v>12</v>
      </c>
      <c r="K74" s="27" t="s">
        <v>209</v>
      </c>
      <c r="L74" s="26">
        <v>1</v>
      </c>
      <c r="M74" s="27" t="s">
        <v>332</v>
      </c>
      <c r="N74" s="1" t="s">
        <v>4</v>
      </c>
      <c r="O74" s="1"/>
      <c r="P74" s="1"/>
      <c r="Q74" s="1"/>
      <c r="R74" s="26">
        <v>4</v>
      </c>
      <c r="S74" s="1" t="s">
        <v>63</v>
      </c>
      <c r="T74" s="26" t="str">
        <f t="shared" si="41"/>
        <v>0.00</v>
      </c>
      <c r="U74" s="26">
        <f t="shared" si="22"/>
        <v>-1</v>
      </c>
      <c r="V74" s="30">
        <f t="shared" si="25"/>
        <v>21.750000000000007</v>
      </c>
      <c r="W74" s="30">
        <f t="shared" si="42"/>
        <v>80</v>
      </c>
      <c r="X74" s="31">
        <f t="shared" si="40"/>
        <v>0.27187500000000009</v>
      </c>
      <c r="Y74" s="32">
        <f t="shared" si="33"/>
        <v>0.21750000000000008</v>
      </c>
      <c r="Z74" s="33">
        <f t="shared" si="29"/>
        <v>2175.0000000000009</v>
      </c>
      <c r="AA74" s="1" t="s">
        <v>62</v>
      </c>
      <c r="AB74" s="1"/>
      <c r="AC74" s="1"/>
      <c r="AD74" s="1"/>
      <c r="AE74" s="26">
        <v>4</v>
      </c>
      <c r="AF74" s="26"/>
      <c r="AG74" s="26"/>
      <c r="AH74" s="26">
        <v>3.92</v>
      </c>
      <c r="AI74" s="1"/>
      <c r="AJ74" s="1"/>
      <c r="AK74" s="1"/>
      <c r="AL74" s="1"/>
      <c r="AM74" s="1"/>
      <c r="AN74" s="1"/>
      <c r="AO74" s="1"/>
      <c r="AP74" s="1"/>
      <c r="AQ74" s="1"/>
      <c r="AR74" s="1" t="s">
        <v>52</v>
      </c>
      <c r="AS74" s="26"/>
      <c r="AT74" s="26"/>
      <c r="AU74" s="26"/>
      <c r="AV74" s="26"/>
      <c r="AW74" s="26"/>
      <c r="AX74" s="26"/>
      <c r="AY74" s="26"/>
      <c r="AZ74" s="26"/>
      <c r="BA74" s="26"/>
      <c r="BB74" s="34"/>
      <c r="BC74" s="34"/>
      <c r="BD74" s="34"/>
      <c r="BE74" s="34"/>
      <c r="BF74" s="34"/>
      <c r="BG74" s="34">
        <f t="shared" si="23"/>
        <v>2.92</v>
      </c>
      <c r="BH74" s="34">
        <f t="shared" si="21"/>
        <v>3.7156000000000002</v>
      </c>
      <c r="BI74" s="34"/>
      <c r="BJ74" s="34"/>
      <c r="BK74" s="26">
        <v>4</v>
      </c>
    </row>
    <row r="75" spans="1:63" ht="15.5" x14ac:dyDescent="0.35">
      <c r="A75" s="40">
        <v>45696</v>
      </c>
      <c r="B75" s="28" t="s">
        <v>59</v>
      </c>
      <c r="C75" s="1" t="s">
        <v>125</v>
      </c>
      <c r="D75" s="1" t="s">
        <v>173</v>
      </c>
      <c r="E75" s="26">
        <v>5.19</v>
      </c>
      <c r="F75" s="25" t="s">
        <v>60</v>
      </c>
      <c r="G75" s="25" t="s">
        <v>61</v>
      </c>
      <c r="H75" s="1" t="s">
        <v>148</v>
      </c>
      <c r="I75" s="1">
        <v>5</v>
      </c>
      <c r="J75" s="1">
        <v>3</v>
      </c>
      <c r="K75" s="39" t="s">
        <v>202</v>
      </c>
      <c r="L75" s="26">
        <v>1</v>
      </c>
      <c r="M75" s="27" t="s">
        <v>333</v>
      </c>
      <c r="N75" s="1" t="s">
        <v>4</v>
      </c>
      <c r="O75" s="1"/>
      <c r="P75" s="1"/>
      <c r="Q75" s="1"/>
      <c r="R75" s="26">
        <v>4.2</v>
      </c>
      <c r="S75" s="1">
        <v>2</v>
      </c>
      <c r="T75" s="26" t="str">
        <f t="shared" si="41"/>
        <v>0.00</v>
      </c>
      <c r="U75" s="26">
        <f t="shared" si="22"/>
        <v>-1</v>
      </c>
      <c r="V75" s="30">
        <f t="shared" si="25"/>
        <v>20.750000000000007</v>
      </c>
      <c r="W75" s="30">
        <f t="shared" si="42"/>
        <v>81</v>
      </c>
      <c r="X75" s="31">
        <f t="shared" si="40"/>
        <v>0.25617283950617292</v>
      </c>
      <c r="Y75" s="32">
        <f t="shared" si="33"/>
        <v>0.20750000000000007</v>
      </c>
      <c r="Z75" s="33">
        <f t="shared" si="29"/>
        <v>2075.0000000000009</v>
      </c>
      <c r="AA75" s="1" t="s">
        <v>62</v>
      </c>
      <c r="AB75" s="1"/>
      <c r="AC75" s="1"/>
      <c r="AD75" s="1"/>
      <c r="AE75" s="26">
        <v>4.2</v>
      </c>
      <c r="AF75" s="26"/>
      <c r="AG75" s="26"/>
      <c r="AH75" s="26">
        <v>3.55</v>
      </c>
      <c r="AI75" s="1"/>
      <c r="AJ75" s="1"/>
      <c r="AK75" s="1"/>
      <c r="AL75" s="1"/>
      <c r="AM75" s="1"/>
      <c r="AN75" s="1"/>
      <c r="AO75" s="1"/>
      <c r="AP75" s="1"/>
      <c r="AQ75" s="1"/>
      <c r="AR75" s="1" t="s">
        <v>52</v>
      </c>
      <c r="AS75" s="26"/>
      <c r="AT75" s="26"/>
      <c r="AU75" s="26"/>
      <c r="AV75" s="26"/>
      <c r="AW75" s="26"/>
      <c r="AX75" s="26"/>
      <c r="AY75" s="26"/>
      <c r="AZ75" s="26"/>
      <c r="BA75" s="26"/>
      <c r="BB75" s="34"/>
      <c r="BC75" s="34"/>
      <c r="BD75" s="34"/>
      <c r="BE75" s="34"/>
      <c r="BF75" s="34"/>
      <c r="BG75" s="34">
        <f t="shared" si="23"/>
        <v>2.5499999999999998</v>
      </c>
      <c r="BH75" s="34">
        <f t="shared" si="21"/>
        <v>3.3715000000000002</v>
      </c>
      <c r="BI75" s="34"/>
      <c r="BJ75" s="34"/>
      <c r="BK75" s="26">
        <v>4.2</v>
      </c>
    </row>
    <row r="76" spans="1:63" ht="15.5" x14ac:dyDescent="0.35">
      <c r="A76" s="40">
        <v>45696</v>
      </c>
      <c r="B76" s="28" t="s">
        <v>59</v>
      </c>
      <c r="C76" s="1" t="s">
        <v>125</v>
      </c>
      <c r="D76" s="1" t="s">
        <v>173</v>
      </c>
      <c r="E76" s="26">
        <v>8.59</v>
      </c>
      <c r="F76" s="25" t="s">
        <v>60</v>
      </c>
      <c r="G76" s="25" t="s">
        <v>61</v>
      </c>
      <c r="H76" s="1" t="s">
        <v>148</v>
      </c>
      <c r="I76" s="1">
        <v>11</v>
      </c>
      <c r="J76" s="1">
        <v>6</v>
      </c>
      <c r="K76" s="38" t="s">
        <v>289</v>
      </c>
      <c r="L76" s="26">
        <v>1</v>
      </c>
      <c r="M76" s="27" t="s">
        <v>334</v>
      </c>
      <c r="N76" s="1" t="s">
        <v>4</v>
      </c>
      <c r="O76" s="1"/>
      <c r="P76" s="1"/>
      <c r="Q76" s="1"/>
      <c r="R76" s="26">
        <v>2.15</v>
      </c>
      <c r="S76" s="1">
        <v>1</v>
      </c>
      <c r="T76" s="26">
        <f t="shared" si="41"/>
        <v>2.15</v>
      </c>
      <c r="U76" s="26">
        <f t="shared" si="22"/>
        <v>1.1499999999999999</v>
      </c>
      <c r="V76" s="30">
        <f t="shared" si="25"/>
        <v>21.900000000000006</v>
      </c>
      <c r="W76" s="30">
        <f t="shared" si="42"/>
        <v>82</v>
      </c>
      <c r="X76" s="31">
        <f t="shared" si="40"/>
        <v>0.26707317073170739</v>
      </c>
      <c r="Y76" s="32">
        <f t="shared" si="33"/>
        <v>0.21900000000000006</v>
      </c>
      <c r="Z76" s="33">
        <f t="shared" si="29"/>
        <v>2190.0000000000005</v>
      </c>
      <c r="AA76" s="1" t="s">
        <v>68</v>
      </c>
      <c r="AB76" s="1"/>
      <c r="AC76" s="1"/>
      <c r="AD76" s="1"/>
      <c r="AE76" s="26">
        <v>2.15</v>
      </c>
      <c r="AF76" s="26"/>
      <c r="AG76" s="26"/>
      <c r="AH76" s="26">
        <v>1.77</v>
      </c>
      <c r="AI76" s="1"/>
      <c r="AJ76" s="1"/>
      <c r="AK76" s="1"/>
      <c r="AL76" s="1"/>
      <c r="AM76" s="1"/>
      <c r="AN76" s="1"/>
      <c r="AO76" s="1"/>
      <c r="AP76" s="1"/>
      <c r="AQ76" s="1"/>
      <c r="AR76" s="1" t="s">
        <v>52</v>
      </c>
      <c r="AS76" s="26"/>
      <c r="AT76" s="26"/>
      <c r="AU76" s="26"/>
      <c r="AV76" s="26"/>
      <c r="AW76" s="26"/>
      <c r="AX76" s="26"/>
      <c r="AY76" s="26"/>
      <c r="AZ76" s="26"/>
      <c r="BA76" s="26"/>
      <c r="BB76" s="34"/>
      <c r="BC76" s="34"/>
      <c r="BD76" s="34"/>
      <c r="BE76" s="34"/>
      <c r="BF76" s="34"/>
      <c r="BG76" s="34">
        <f t="shared" si="23"/>
        <v>0.77</v>
      </c>
      <c r="BH76" s="34">
        <f t="shared" si="21"/>
        <v>1.7161</v>
      </c>
      <c r="BI76" s="34"/>
      <c r="BJ76" s="34"/>
      <c r="BK76" s="26">
        <v>2.15</v>
      </c>
    </row>
    <row r="77" spans="1:63" ht="15.5" x14ac:dyDescent="0.35">
      <c r="A77" s="40">
        <v>45700</v>
      </c>
      <c r="B77" s="28" t="s">
        <v>59</v>
      </c>
      <c r="C77" s="1" t="s">
        <v>126</v>
      </c>
      <c r="D77" s="1" t="s">
        <v>176</v>
      </c>
      <c r="E77" s="1">
        <v>4.2300000000000004</v>
      </c>
      <c r="F77" s="25" t="s">
        <v>60</v>
      </c>
      <c r="G77" s="25" t="s">
        <v>61</v>
      </c>
      <c r="H77" s="1" t="s">
        <v>189</v>
      </c>
      <c r="I77" s="1">
        <v>4</v>
      </c>
      <c r="J77" s="1">
        <v>1</v>
      </c>
      <c r="K77" s="37" t="s">
        <v>312</v>
      </c>
      <c r="L77" s="26">
        <v>1.5</v>
      </c>
      <c r="M77" s="27" t="s">
        <v>335</v>
      </c>
      <c r="N77" s="1" t="s">
        <v>4</v>
      </c>
      <c r="O77" s="1"/>
      <c r="P77" s="1"/>
      <c r="Q77" s="1"/>
      <c r="R77" s="26">
        <v>8</v>
      </c>
      <c r="S77" s="1">
        <v>3</v>
      </c>
      <c r="T77" s="26" t="str">
        <f t="shared" si="41"/>
        <v>0.00</v>
      </c>
      <c r="U77" s="26">
        <f t="shared" si="22"/>
        <v>-1.5</v>
      </c>
      <c r="V77" s="30">
        <f t="shared" si="25"/>
        <v>20.400000000000006</v>
      </c>
      <c r="W77" s="30">
        <f t="shared" si="42"/>
        <v>83.5</v>
      </c>
      <c r="X77" s="31">
        <f t="shared" si="40"/>
        <v>0.24431137724550905</v>
      </c>
      <c r="Y77" s="32">
        <f t="shared" si="33"/>
        <v>0.20400000000000007</v>
      </c>
      <c r="Z77" s="33">
        <f t="shared" si="29"/>
        <v>2040.0000000000005</v>
      </c>
      <c r="AA77" s="1" t="s">
        <v>62</v>
      </c>
      <c r="AB77" s="1"/>
      <c r="AC77" s="1"/>
      <c r="AD77" s="1"/>
      <c r="AE77" s="26">
        <v>8</v>
      </c>
      <c r="AF77" s="26"/>
      <c r="AG77" s="26"/>
      <c r="AH77" s="26">
        <v>5.32</v>
      </c>
      <c r="AI77" s="1"/>
      <c r="AJ77" s="1"/>
      <c r="AK77" s="1"/>
      <c r="AL77" s="1"/>
      <c r="AM77" s="1"/>
      <c r="AN77" s="1"/>
      <c r="AO77" s="1"/>
      <c r="AP77" s="1"/>
      <c r="AQ77" s="1"/>
      <c r="AR77" s="1" t="s">
        <v>57</v>
      </c>
      <c r="AS77" s="26">
        <v>8</v>
      </c>
      <c r="AT77" s="26"/>
      <c r="AU77" s="26"/>
      <c r="AV77" s="26"/>
      <c r="AW77" s="26"/>
      <c r="AX77" s="26"/>
      <c r="AY77" s="26"/>
      <c r="AZ77" s="26"/>
      <c r="BA77" s="26"/>
      <c r="BB77" s="34"/>
      <c r="BC77" s="34"/>
      <c r="BD77" s="34"/>
      <c r="BE77" s="34"/>
      <c r="BF77" s="34"/>
      <c r="BG77" s="34">
        <f t="shared" si="23"/>
        <v>6.48</v>
      </c>
      <c r="BH77" s="34">
        <f t="shared" si="21"/>
        <v>5.0176000000000007</v>
      </c>
      <c r="BI77" s="34"/>
      <c r="BJ77" s="34"/>
      <c r="BK77" s="26">
        <v>5.4</v>
      </c>
    </row>
    <row r="78" spans="1:63" ht="15.5" x14ac:dyDescent="0.35">
      <c r="A78" s="40">
        <v>45702</v>
      </c>
      <c r="B78" s="28" t="s">
        <v>59</v>
      </c>
      <c r="C78" s="1" t="s">
        <v>146</v>
      </c>
      <c r="D78" s="1" t="s">
        <v>172</v>
      </c>
      <c r="E78" s="1">
        <v>3.06</v>
      </c>
      <c r="F78" s="25" t="s">
        <v>60</v>
      </c>
      <c r="G78" s="25" t="s">
        <v>61</v>
      </c>
      <c r="H78" s="1" t="s">
        <v>69</v>
      </c>
      <c r="I78" s="1">
        <v>3</v>
      </c>
      <c r="J78" s="1">
        <v>1</v>
      </c>
      <c r="K78" s="38" t="s">
        <v>320</v>
      </c>
      <c r="L78" s="26">
        <v>1.5</v>
      </c>
      <c r="M78" s="27" t="s">
        <v>336</v>
      </c>
      <c r="N78" s="1" t="s">
        <v>4</v>
      </c>
      <c r="O78" s="1"/>
      <c r="P78" s="1"/>
      <c r="Q78" s="1"/>
      <c r="R78" s="26">
        <v>2.1</v>
      </c>
      <c r="S78" s="1">
        <v>1</v>
      </c>
      <c r="T78" s="26">
        <f t="shared" si="41"/>
        <v>3.15</v>
      </c>
      <c r="U78" s="26">
        <f t="shared" si="22"/>
        <v>1.65</v>
      </c>
      <c r="V78" s="30">
        <f t="shared" si="25"/>
        <v>22.050000000000004</v>
      </c>
      <c r="W78" s="30">
        <f t="shared" si="42"/>
        <v>85</v>
      </c>
      <c r="X78" s="31">
        <f t="shared" si="40"/>
        <v>0.2594117647058824</v>
      </c>
      <c r="Y78" s="32">
        <f t="shared" si="33"/>
        <v>0.22050000000000003</v>
      </c>
      <c r="Z78" s="33">
        <f t="shared" si="29"/>
        <v>2205.0000000000005</v>
      </c>
      <c r="AA78" s="1" t="s">
        <v>68</v>
      </c>
      <c r="AB78" s="1"/>
      <c r="AC78" s="1"/>
      <c r="AD78" s="1"/>
      <c r="AE78" s="26">
        <v>2.1</v>
      </c>
      <c r="AF78" s="26"/>
      <c r="AG78" s="26"/>
      <c r="AH78" s="26">
        <v>1.66</v>
      </c>
      <c r="AI78" s="1"/>
      <c r="AJ78" s="1"/>
      <c r="AK78" s="1"/>
      <c r="AL78" s="1"/>
      <c r="AM78" s="1"/>
      <c r="AN78" s="1"/>
      <c r="AO78" s="1"/>
      <c r="AP78" s="1"/>
      <c r="AQ78" s="1"/>
      <c r="AR78" s="1" t="s">
        <v>52</v>
      </c>
      <c r="AS78" s="26"/>
      <c r="AT78" s="26"/>
      <c r="AU78" s="26"/>
      <c r="AV78" s="26"/>
      <c r="AW78" s="26"/>
      <c r="AX78" s="26"/>
      <c r="AY78" s="26"/>
      <c r="AZ78" s="26"/>
      <c r="BA78" s="26"/>
      <c r="BB78" s="34"/>
      <c r="BC78" s="34"/>
      <c r="BD78" s="34"/>
      <c r="BE78" s="34"/>
      <c r="BF78" s="34"/>
      <c r="BG78" s="34">
        <f t="shared" si="23"/>
        <v>0.98999999999999977</v>
      </c>
      <c r="BH78" s="34">
        <f t="shared" si="21"/>
        <v>1.6137999999999999</v>
      </c>
      <c r="BI78" s="34"/>
      <c r="BJ78" s="34"/>
      <c r="BK78" s="26">
        <v>2.1</v>
      </c>
    </row>
    <row r="79" spans="1:63" ht="15.5" x14ac:dyDescent="0.35">
      <c r="A79" s="40">
        <v>45702</v>
      </c>
      <c r="B79" s="28" t="s">
        <v>59</v>
      </c>
      <c r="C79" s="1" t="s">
        <v>146</v>
      </c>
      <c r="D79" s="1" t="s">
        <v>172</v>
      </c>
      <c r="E79" s="1">
        <v>5.43</v>
      </c>
      <c r="F79" s="25" t="s">
        <v>60</v>
      </c>
      <c r="G79" s="25" t="s">
        <v>61</v>
      </c>
      <c r="H79" s="1" t="s">
        <v>69</v>
      </c>
      <c r="I79" s="1">
        <v>7</v>
      </c>
      <c r="J79" s="1">
        <v>11</v>
      </c>
      <c r="K79" s="36" t="s">
        <v>256</v>
      </c>
      <c r="L79" s="26">
        <v>1.5</v>
      </c>
      <c r="M79" s="27" t="s">
        <v>337</v>
      </c>
      <c r="N79" s="1" t="s">
        <v>4</v>
      </c>
      <c r="O79" s="1"/>
      <c r="P79" s="1"/>
      <c r="Q79" s="1"/>
      <c r="R79" s="26">
        <v>8</v>
      </c>
      <c r="S79" s="1">
        <v>4</v>
      </c>
      <c r="T79" s="26" t="str">
        <f t="shared" si="41"/>
        <v>0.00</v>
      </c>
      <c r="U79" s="26">
        <f t="shared" si="22"/>
        <v>-1.5</v>
      </c>
      <c r="V79" s="30">
        <f t="shared" si="25"/>
        <v>20.550000000000004</v>
      </c>
      <c r="W79" s="30">
        <f t="shared" si="42"/>
        <v>86.5</v>
      </c>
      <c r="X79" s="31">
        <f t="shared" si="40"/>
        <v>0.23757225433526016</v>
      </c>
      <c r="Y79" s="32">
        <f t="shared" si="33"/>
        <v>0.20550000000000004</v>
      </c>
      <c r="Z79" s="33">
        <f t="shared" si="29"/>
        <v>2055.0000000000005</v>
      </c>
      <c r="AA79" s="1" t="s">
        <v>62</v>
      </c>
      <c r="AB79" s="1"/>
      <c r="AC79" s="1"/>
      <c r="AD79" s="1"/>
      <c r="AE79" s="26">
        <v>8</v>
      </c>
      <c r="AF79" s="26"/>
      <c r="AG79" s="26"/>
      <c r="AH79" s="26">
        <v>5.37</v>
      </c>
      <c r="AI79" s="1"/>
      <c r="AJ79" s="1"/>
      <c r="AK79" s="1"/>
      <c r="AL79" s="1"/>
      <c r="AM79" s="1"/>
      <c r="AN79" s="1"/>
      <c r="AO79" s="1"/>
      <c r="AP79" s="1"/>
      <c r="AQ79" s="1"/>
      <c r="AR79" s="1" t="s">
        <v>57</v>
      </c>
      <c r="AS79" s="26">
        <v>8</v>
      </c>
      <c r="AT79" s="26"/>
      <c r="AU79" s="26"/>
      <c r="AV79" s="26"/>
      <c r="AW79" s="26"/>
      <c r="AX79" s="26"/>
      <c r="AY79" s="26"/>
      <c r="AZ79" s="26"/>
      <c r="BA79" s="26"/>
      <c r="BB79" s="34"/>
      <c r="BC79" s="34"/>
      <c r="BD79" s="34"/>
      <c r="BE79" s="34"/>
      <c r="BF79" s="34"/>
      <c r="BG79" s="34">
        <f t="shared" si="23"/>
        <v>6.5549999999999997</v>
      </c>
      <c r="BH79" s="34">
        <f t="shared" si="21"/>
        <v>5.0641000000000007</v>
      </c>
      <c r="BI79" s="34"/>
      <c r="BJ79" s="34"/>
      <c r="BK79" s="26">
        <v>6.5</v>
      </c>
    </row>
    <row r="80" spans="1:63" ht="15.5" x14ac:dyDescent="0.35">
      <c r="A80" s="40">
        <v>45703</v>
      </c>
      <c r="B80" s="28" t="s">
        <v>59</v>
      </c>
      <c r="C80" s="1" t="s">
        <v>121</v>
      </c>
      <c r="D80" s="1" t="s">
        <v>173</v>
      </c>
      <c r="E80" s="1">
        <v>2.23</v>
      </c>
      <c r="F80" s="25" t="s">
        <v>60</v>
      </c>
      <c r="G80" s="25" t="s">
        <v>61</v>
      </c>
      <c r="H80" s="1" t="s">
        <v>74</v>
      </c>
      <c r="I80" s="1">
        <v>3</v>
      </c>
      <c r="J80" s="1">
        <v>12</v>
      </c>
      <c r="K80" s="37" t="s">
        <v>195</v>
      </c>
      <c r="L80" s="26">
        <v>1.5</v>
      </c>
      <c r="M80" s="27" t="s">
        <v>339</v>
      </c>
      <c r="N80" s="1" t="s">
        <v>4</v>
      </c>
      <c r="O80" s="1"/>
      <c r="P80" s="1"/>
      <c r="Q80" s="1"/>
      <c r="R80" s="26">
        <v>3</v>
      </c>
      <c r="S80" s="1">
        <v>3</v>
      </c>
      <c r="T80" s="26" t="str">
        <f t="shared" si="41"/>
        <v>0.00</v>
      </c>
      <c r="U80" s="26">
        <f t="shared" si="22"/>
        <v>-1.5</v>
      </c>
      <c r="V80" s="30">
        <f t="shared" si="25"/>
        <v>19.050000000000004</v>
      </c>
      <c r="W80" s="30">
        <f t="shared" si="42"/>
        <v>88</v>
      </c>
      <c r="X80" s="31">
        <f t="shared" si="40"/>
        <v>0.21647727272727277</v>
      </c>
      <c r="Y80" s="32">
        <f t="shared" si="33"/>
        <v>0.19050000000000003</v>
      </c>
      <c r="Z80" s="33">
        <f t="shared" si="29"/>
        <v>1905.0000000000005</v>
      </c>
      <c r="AA80" s="1" t="s">
        <v>62</v>
      </c>
      <c r="AB80" s="1"/>
      <c r="AC80" s="1"/>
      <c r="AD80" s="1"/>
      <c r="AE80" s="26">
        <v>3</v>
      </c>
      <c r="AF80" s="26"/>
      <c r="AG80" s="26"/>
      <c r="AH80" s="26">
        <v>2.83</v>
      </c>
      <c r="AI80" s="1"/>
      <c r="AJ80" s="1"/>
      <c r="AK80" s="1"/>
      <c r="AL80" s="1"/>
      <c r="AM80" s="1"/>
      <c r="AN80" s="1"/>
      <c r="AO80" s="1"/>
      <c r="AP80" s="1"/>
      <c r="AQ80" s="1"/>
      <c r="AR80" s="1" t="s">
        <v>52</v>
      </c>
      <c r="AS80" s="26"/>
      <c r="AT80" s="26"/>
      <c r="AU80" s="26"/>
      <c r="AV80" s="26"/>
      <c r="AW80" s="26"/>
      <c r="AX80" s="26"/>
      <c r="AY80" s="26"/>
      <c r="AZ80" s="26"/>
      <c r="BA80" s="26"/>
      <c r="BB80" s="34"/>
      <c r="BC80" s="34"/>
      <c r="BD80" s="34"/>
      <c r="BE80" s="34"/>
      <c r="BF80" s="34"/>
      <c r="BG80" s="34">
        <f t="shared" si="23"/>
        <v>2.7450000000000001</v>
      </c>
      <c r="BH80" s="34">
        <f t="shared" si="21"/>
        <v>2.7019000000000002</v>
      </c>
      <c r="BI80" s="34"/>
      <c r="BJ80" s="34"/>
      <c r="BK80" s="26">
        <v>3</v>
      </c>
    </row>
    <row r="81" spans="1:63" ht="15.5" x14ac:dyDescent="0.35">
      <c r="A81" s="40">
        <v>45703</v>
      </c>
      <c r="B81" s="28" t="s">
        <v>59</v>
      </c>
      <c r="C81" s="1" t="s">
        <v>121</v>
      </c>
      <c r="D81" s="1" t="s">
        <v>173</v>
      </c>
      <c r="E81" s="1">
        <v>2.23</v>
      </c>
      <c r="F81" s="25" t="s">
        <v>60</v>
      </c>
      <c r="G81" s="25" t="s">
        <v>61</v>
      </c>
      <c r="H81" s="1" t="s">
        <v>74</v>
      </c>
      <c r="I81" s="1">
        <v>3</v>
      </c>
      <c r="J81" s="1">
        <v>13</v>
      </c>
      <c r="K81" s="27" t="s">
        <v>191</v>
      </c>
      <c r="L81" s="26">
        <v>1</v>
      </c>
      <c r="M81" s="27" t="s">
        <v>340</v>
      </c>
      <c r="N81" s="1" t="s">
        <v>4</v>
      </c>
      <c r="O81" s="1"/>
      <c r="P81" s="1"/>
      <c r="Q81" s="1"/>
      <c r="R81" s="26">
        <v>24.9</v>
      </c>
      <c r="S81" s="1" t="s">
        <v>63</v>
      </c>
      <c r="T81" s="26" t="str">
        <f t="shared" si="41"/>
        <v>0.00</v>
      </c>
      <c r="U81" s="26">
        <f t="shared" si="22"/>
        <v>-1</v>
      </c>
      <c r="V81" s="30">
        <f t="shared" si="25"/>
        <v>18.050000000000004</v>
      </c>
      <c r="W81" s="30">
        <f t="shared" si="42"/>
        <v>89</v>
      </c>
      <c r="X81" s="31">
        <f t="shared" si="40"/>
        <v>0.20280898876404499</v>
      </c>
      <c r="Y81" s="32">
        <f t="shared" si="33"/>
        <v>0.18050000000000005</v>
      </c>
      <c r="Z81" s="33">
        <f t="shared" si="29"/>
        <v>1805.0000000000005</v>
      </c>
      <c r="AA81" s="1" t="s">
        <v>62</v>
      </c>
      <c r="AB81" s="1"/>
      <c r="AC81" s="1"/>
      <c r="AD81" s="1"/>
      <c r="AE81" s="26">
        <v>24.9</v>
      </c>
      <c r="AF81" s="26"/>
      <c r="AG81" s="26"/>
      <c r="AH81" s="26">
        <v>25.29</v>
      </c>
      <c r="AI81" s="1"/>
      <c r="AJ81" s="1"/>
      <c r="AK81" s="1"/>
      <c r="AL81" s="1"/>
      <c r="AM81" s="1"/>
      <c r="AN81" s="1"/>
      <c r="AO81" s="1"/>
      <c r="AP81" s="1"/>
      <c r="AQ81" s="1"/>
      <c r="AR81" s="1" t="s">
        <v>52</v>
      </c>
      <c r="AS81" s="26"/>
      <c r="AT81" s="26"/>
      <c r="AU81" s="26"/>
      <c r="AV81" s="26"/>
      <c r="AW81" s="26"/>
      <c r="AX81" s="26"/>
      <c r="AY81" s="26"/>
      <c r="AZ81" s="26"/>
      <c r="BA81" s="26"/>
      <c r="BB81" s="34"/>
      <c r="BC81" s="34"/>
      <c r="BD81" s="34"/>
      <c r="BE81" s="34"/>
      <c r="BF81" s="34"/>
      <c r="BG81" s="34">
        <f t="shared" si="23"/>
        <v>24.29</v>
      </c>
      <c r="BH81" s="34">
        <f t="shared" si="21"/>
        <v>23.589700000000001</v>
      </c>
      <c r="BI81" s="34"/>
      <c r="BJ81" s="34"/>
      <c r="BK81" s="26">
        <v>24.9</v>
      </c>
    </row>
    <row r="82" spans="1:63" ht="15.5" x14ac:dyDescent="0.35">
      <c r="A82" s="40">
        <v>45703</v>
      </c>
      <c r="B82" s="28" t="s">
        <v>59</v>
      </c>
      <c r="C82" s="1" t="s">
        <v>121</v>
      </c>
      <c r="D82" s="1" t="s">
        <v>173</v>
      </c>
      <c r="E82" s="26">
        <v>5.4</v>
      </c>
      <c r="F82" s="25" t="s">
        <v>60</v>
      </c>
      <c r="G82" s="25" t="s">
        <v>61</v>
      </c>
      <c r="H82" s="1" t="s">
        <v>75</v>
      </c>
      <c r="I82" s="1">
        <v>8</v>
      </c>
      <c r="J82" s="1">
        <v>6</v>
      </c>
      <c r="K82" s="38" t="s">
        <v>338</v>
      </c>
      <c r="L82" s="26">
        <v>1.5</v>
      </c>
      <c r="M82" s="27" t="s">
        <v>341</v>
      </c>
      <c r="N82" s="1" t="s">
        <v>4</v>
      </c>
      <c r="O82" s="1"/>
      <c r="P82" s="1"/>
      <c r="Q82" s="1"/>
      <c r="R82" s="26">
        <v>8.5</v>
      </c>
      <c r="S82" s="1">
        <v>1</v>
      </c>
      <c r="T82" s="26">
        <f t="shared" si="41"/>
        <v>12.75</v>
      </c>
      <c r="U82" s="26">
        <f t="shared" si="22"/>
        <v>11.25</v>
      </c>
      <c r="V82" s="30">
        <f t="shared" si="25"/>
        <v>29.300000000000004</v>
      </c>
      <c r="W82" s="30">
        <f t="shared" si="42"/>
        <v>90.5</v>
      </c>
      <c r="X82" s="31">
        <f t="shared" si="40"/>
        <v>0.32375690607734814</v>
      </c>
      <c r="Y82" s="32">
        <f t="shared" si="33"/>
        <v>0.29300000000000004</v>
      </c>
      <c r="Z82" s="33">
        <f t="shared" si="29"/>
        <v>2930.0000000000005</v>
      </c>
      <c r="AA82" s="1" t="s">
        <v>68</v>
      </c>
      <c r="AB82" s="1"/>
      <c r="AC82" s="1"/>
      <c r="AD82" s="1"/>
      <c r="AE82" s="26">
        <v>8.5</v>
      </c>
      <c r="AF82" s="26"/>
      <c r="AG82" s="26"/>
      <c r="AH82" s="26">
        <v>6.17</v>
      </c>
      <c r="AI82" s="1"/>
      <c r="AJ82" s="1"/>
      <c r="AK82" s="1"/>
      <c r="AL82" s="1"/>
      <c r="AM82" s="1"/>
      <c r="AN82" s="1"/>
      <c r="AO82" s="1"/>
      <c r="AP82" s="1"/>
      <c r="AQ82" s="1"/>
      <c r="AR82" s="1" t="s">
        <v>52</v>
      </c>
      <c r="AS82" s="26"/>
      <c r="AT82" s="26"/>
      <c r="AU82" s="26"/>
      <c r="AV82" s="26"/>
      <c r="AW82" s="26"/>
      <c r="AX82" s="26"/>
      <c r="AY82" s="26"/>
      <c r="AZ82" s="26"/>
      <c r="BA82" s="26"/>
      <c r="BB82" s="34"/>
      <c r="BC82" s="34"/>
      <c r="BD82" s="34"/>
      <c r="BE82" s="34"/>
      <c r="BF82" s="34"/>
      <c r="BG82" s="34">
        <f t="shared" si="23"/>
        <v>7.754999999999999</v>
      </c>
      <c r="BH82" s="34">
        <f t="shared" si="21"/>
        <v>5.8081000000000005</v>
      </c>
      <c r="BI82" s="34"/>
      <c r="BJ82" s="34"/>
      <c r="BK82" s="26">
        <v>8.5</v>
      </c>
    </row>
    <row r="83" spans="1:63" ht="15.5" x14ac:dyDescent="0.35">
      <c r="A83" s="40">
        <v>45703</v>
      </c>
      <c r="B83" s="28" t="s">
        <v>59</v>
      </c>
      <c r="C83" s="1" t="s">
        <v>121</v>
      </c>
      <c r="D83" s="1" t="s">
        <v>173</v>
      </c>
      <c r="E83" s="26">
        <v>7.1</v>
      </c>
      <c r="F83" s="25" t="s">
        <v>60</v>
      </c>
      <c r="G83" s="25" t="s">
        <v>61</v>
      </c>
      <c r="H83" s="1" t="s">
        <v>100</v>
      </c>
      <c r="I83" s="1">
        <v>7</v>
      </c>
      <c r="J83" s="1">
        <v>8</v>
      </c>
      <c r="K83" s="37" t="s">
        <v>213</v>
      </c>
      <c r="L83" s="26">
        <v>1.5</v>
      </c>
      <c r="M83" s="27" t="s">
        <v>342</v>
      </c>
      <c r="N83" s="1" t="s">
        <v>4</v>
      </c>
      <c r="O83" s="1"/>
      <c r="P83" s="1"/>
      <c r="Q83" s="1"/>
      <c r="R83" s="26">
        <v>3.4</v>
      </c>
      <c r="S83" s="1">
        <v>3</v>
      </c>
      <c r="T83" s="26" t="str">
        <f t="shared" si="41"/>
        <v>0.00</v>
      </c>
      <c r="U83" s="26">
        <f t="shared" si="22"/>
        <v>-1.5</v>
      </c>
      <c r="V83" s="30">
        <f t="shared" si="25"/>
        <v>27.800000000000004</v>
      </c>
      <c r="W83" s="30">
        <f t="shared" si="42"/>
        <v>92</v>
      </c>
      <c r="X83" s="31">
        <f t="shared" si="40"/>
        <v>0.30217391304347829</v>
      </c>
      <c r="Y83" s="32">
        <f t="shared" si="33"/>
        <v>0.27800000000000002</v>
      </c>
      <c r="Z83" s="33">
        <f t="shared" si="29"/>
        <v>2780.0000000000005</v>
      </c>
      <c r="AA83" s="1" t="s">
        <v>62</v>
      </c>
      <c r="AB83" s="1"/>
      <c r="AC83" s="1"/>
      <c r="AD83" s="1"/>
      <c r="AE83" s="26">
        <v>3.4</v>
      </c>
      <c r="AF83" s="26"/>
      <c r="AG83" s="26"/>
      <c r="AH83" s="26">
        <v>2.96</v>
      </c>
      <c r="AI83" s="1"/>
      <c r="AJ83" s="1"/>
      <c r="AK83" s="1"/>
      <c r="AL83" s="1"/>
      <c r="AM83" s="1"/>
      <c r="AN83" s="1"/>
      <c r="AO83" s="1"/>
      <c r="AP83" s="1"/>
      <c r="AQ83" s="1"/>
      <c r="AR83" s="1" t="s">
        <v>52</v>
      </c>
      <c r="AS83" s="26"/>
      <c r="AT83" s="26"/>
      <c r="AU83" s="26"/>
      <c r="AV83" s="26"/>
      <c r="AW83" s="26"/>
      <c r="AX83" s="26"/>
      <c r="AY83" s="26"/>
      <c r="AZ83" s="26"/>
      <c r="BA83" s="26"/>
      <c r="BB83" s="34"/>
      <c r="BC83" s="34"/>
      <c r="BD83" s="34"/>
      <c r="BE83" s="34"/>
      <c r="BF83" s="34"/>
      <c r="BG83" s="34">
        <f t="shared" si="23"/>
        <v>2.9399999999999995</v>
      </c>
      <c r="BH83" s="34">
        <f t="shared" si="21"/>
        <v>2.8228</v>
      </c>
      <c r="BI83" s="34"/>
      <c r="BJ83" s="34"/>
      <c r="BK83" s="26">
        <v>3.4</v>
      </c>
    </row>
    <row r="84" spans="1:63" ht="15.5" x14ac:dyDescent="0.35">
      <c r="A84" s="40">
        <v>45703</v>
      </c>
      <c r="B84" s="28" t="s">
        <v>59</v>
      </c>
      <c r="C84" s="1" t="s">
        <v>121</v>
      </c>
      <c r="D84" s="1" t="s">
        <v>173</v>
      </c>
      <c r="E84" s="26">
        <v>7.1</v>
      </c>
      <c r="F84" s="25" t="s">
        <v>60</v>
      </c>
      <c r="G84" s="25" t="s">
        <v>61</v>
      </c>
      <c r="H84" s="1" t="s">
        <v>100</v>
      </c>
      <c r="I84" s="1">
        <v>7</v>
      </c>
      <c r="J84" s="1">
        <v>2</v>
      </c>
      <c r="K84" s="27" t="s">
        <v>216</v>
      </c>
      <c r="L84" s="26">
        <v>1</v>
      </c>
      <c r="M84" s="27" t="s">
        <v>343</v>
      </c>
      <c r="N84" s="1" t="s">
        <v>4</v>
      </c>
      <c r="O84" s="1"/>
      <c r="P84" s="1"/>
      <c r="Q84" s="1"/>
      <c r="R84" s="26">
        <v>34.799999999999997</v>
      </c>
      <c r="S84" s="1" t="s">
        <v>63</v>
      </c>
      <c r="T84" s="26" t="str">
        <f t="shared" si="41"/>
        <v>0.00</v>
      </c>
      <c r="U84" s="26">
        <f t="shared" si="22"/>
        <v>-1</v>
      </c>
      <c r="V84" s="30">
        <f t="shared" si="25"/>
        <v>26.800000000000004</v>
      </c>
      <c r="W84" s="30">
        <f t="shared" si="42"/>
        <v>93</v>
      </c>
      <c r="X84" s="31">
        <f t="shared" si="40"/>
        <v>0.28817204301075272</v>
      </c>
      <c r="Y84" s="32">
        <f t="shared" si="33"/>
        <v>0.26800000000000002</v>
      </c>
      <c r="Z84" s="33">
        <f t="shared" si="29"/>
        <v>2680.0000000000005</v>
      </c>
      <c r="AA84" s="1" t="s">
        <v>62</v>
      </c>
      <c r="AB84" s="1"/>
      <c r="AC84" s="1"/>
      <c r="AD84" s="1"/>
      <c r="AE84" s="26">
        <v>34.799999999999997</v>
      </c>
      <c r="AF84" s="26"/>
      <c r="AG84" s="26"/>
      <c r="AH84" s="26">
        <v>33.06</v>
      </c>
      <c r="AI84" s="1"/>
      <c r="AJ84" s="1"/>
      <c r="AK84" s="1"/>
      <c r="AL84" s="1"/>
      <c r="AM84" s="1"/>
      <c r="AN84" s="1"/>
      <c r="AO84" s="1"/>
      <c r="AP84" s="1"/>
      <c r="AQ84" s="1"/>
      <c r="AR84" s="1" t="s">
        <v>52</v>
      </c>
      <c r="AS84" s="26"/>
      <c r="AT84" s="26"/>
      <c r="AU84" s="26"/>
      <c r="AV84" s="26"/>
      <c r="AW84" s="26"/>
      <c r="AX84" s="26"/>
      <c r="AY84" s="26"/>
      <c r="AZ84" s="26"/>
      <c r="BA84" s="26"/>
      <c r="BB84" s="34"/>
      <c r="BC84" s="34"/>
      <c r="BD84" s="34"/>
      <c r="BE84" s="34"/>
      <c r="BF84" s="34"/>
      <c r="BG84" s="34">
        <f t="shared" si="23"/>
        <v>32.06</v>
      </c>
      <c r="BH84" s="34">
        <f t="shared" si="21"/>
        <v>30.815800000000003</v>
      </c>
      <c r="BI84" s="34"/>
      <c r="BJ84" s="34"/>
      <c r="BK84" s="26">
        <v>34.799999999999997</v>
      </c>
    </row>
    <row r="85" spans="1:63" ht="15.5" x14ac:dyDescent="0.35">
      <c r="A85" s="40">
        <v>45703</v>
      </c>
      <c r="B85" s="28" t="s">
        <v>59</v>
      </c>
      <c r="C85" s="1" t="s">
        <v>121</v>
      </c>
      <c r="D85" s="1" t="s">
        <v>173</v>
      </c>
      <c r="E85" s="26">
        <v>7.45</v>
      </c>
      <c r="F85" s="25" t="s">
        <v>60</v>
      </c>
      <c r="G85" s="25" t="s">
        <v>61</v>
      </c>
      <c r="H85" s="1" t="s">
        <v>100</v>
      </c>
      <c r="I85" s="1">
        <v>8</v>
      </c>
      <c r="J85" s="1">
        <v>11</v>
      </c>
      <c r="K85" s="37" t="s">
        <v>206</v>
      </c>
      <c r="L85" s="26">
        <v>1.5</v>
      </c>
      <c r="M85" s="27" t="s">
        <v>344</v>
      </c>
      <c r="N85" s="1" t="s">
        <v>4</v>
      </c>
      <c r="O85" s="1"/>
      <c r="P85" s="1"/>
      <c r="Q85" s="1"/>
      <c r="R85" s="26">
        <v>12.1</v>
      </c>
      <c r="S85" s="1">
        <v>3</v>
      </c>
      <c r="T85" s="26" t="str">
        <f t="shared" si="41"/>
        <v>0.00</v>
      </c>
      <c r="U85" s="26">
        <f t="shared" si="22"/>
        <v>-1.5</v>
      </c>
      <c r="V85" s="30">
        <f t="shared" si="25"/>
        <v>25.300000000000004</v>
      </c>
      <c r="W85" s="30">
        <f t="shared" si="42"/>
        <v>94.5</v>
      </c>
      <c r="X85" s="31">
        <f t="shared" si="40"/>
        <v>0.26772486772486775</v>
      </c>
      <c r="Y85" s="32">
        <f t="shared" si="33"/>
        <v>0.25300000000000006</v>
      </c>
      <c r="Z85" s="33">
        <f t="shared" si="29"/>
        <v>2530.0000000000005</v>
      </c>
      <c r="AA85" s="1" t="s">
        <v>62</v>
      </c>
      <c r="AB85" s="1"/>
      <c r="AC85" s="1"/>
      <c r="AD85" s="1"/>
      <c r="AE85" s="26">
        <v>12.1</v>
      </c>
      <c r="AF85" s="26"/>
      <c r="AG85" s="26"/>
      <c r="AH85" s="26">
        <v>12.5</v>
      </c>
      <c r="AI85" s="1"/>
      <c r="AJ85" s="1"/>
      <c r="AK85" s="1"/>
      <c r="AL85" s="1"/>
      <c r="AM85" s="1"/>
      <c r="AN85" s="1"/>
      <c r="AO85" s="1"/>
      <c r="AP85" s="1"/>
      <c r="AQ85" s="1"/>
      <c r="AR85" s="1" t="s">
        <v>52</v>
      </c>
      <c r="AS85" s="26"/>
      <c r="AT85" s="26"/>
      <c r="AU85" s="26"/>
      <c r="AV85" s="26"/>
      <c r="AW85" s="26"/>
      <c r="AX85" s="26"/>
      <c r="AY85" s="26"/>
      <c r="AZ85" s="26"/>
      <c r="BA85" s="26"/>
      <c r="BB85" s="34"/>
      <c r="BC85" s="34"/>
      <c r="BD85" s="34"/>
      <c r="BE85" s="34"/>
      <c r="BF85" s="34"/>
      <c r="BG85" s="34">
        <f t="shared" si="23"/>
        <v>17.25</v>
      </c>
      <c r="BH85" s="34">
        <f t="shared" si="21"/>
        <v>11.695</v>
      </c>
      <c r="BI85" s="34"/>
      <c r="BJ85" s="34"/>
      <c r="BK85" s="26">
        <v>12.1</v>
      </c>
    </row>
    <row r="86" spans="1:63" ht="15.5" x14ac:dyDescent="0.35">
      <c r="A86" s="40">
        <v>45707</v>
      </c>
      <c r="B86" s="28" t="s">
        <v>59</v>
      </c>
      <c r="C86" s="1" t="s">
        <v>118</v>
      </c>
      <c r="D86" s="1" t="s">
        <v>176</v>
      </c>
      <c r="E86" s="26">
        <v>3.3</v>
      </c>
      <c r="F86" s="25" t="s">
        <v>60</v>
      </c>
      <c r="G86" s="25" t="s">
        <v>61</v>
      </c>
      <c r="H86" s="1" t="s">
        <v>65</v>
      </c>
      <c r="I86" s="1">
        <v>3</v>
      </c>
      <c r="J86" s="1">
        <v>7</v>
      </c>
      <c r="K86" s="37" t="s">
        <v>314</v>
      </c>
      <c r="L86" s="26">
        <v>1.5</v>
      </c>
      <c r="M86" s="27" t="s">
        <v>345</v>
      </c>
      <c r="N86" s="1" t="s">
        <v>4</v>
      </c>
      <c r="O86" s="1"/>
      <c r="P86" s="1"/>
      <c r="Q86" s="1"/>
      <c r="R86" s="26">
        <v>4.5</v>
      </c>
      <c r="S86" s="1">
        <v>3</v>
      </c>
      <c r="T86" s="26" t="str">
        <f t="shared" si="41"/>
        <v>0.00</v>
      </c>
      <c r="U86" s="26">
        <f t="shared" si="22"/>
        <v>-1.5</v>
      </c>
      <c r="V86" s="30">
        <f t="shared" si="25"/>
        <v>23.800000000000004</v>
      </c>
      <c r="W86" s="30">
        <f t="shared" si="42"/>
        <v>96</v>
      </c>
      <c r="X86" s="31">
        <f t="shared" si="40"/>
        <v>0.2479166666666667</v>
      </c>
      <c r="Y86" s="32">
        <f t="shared" si="33"/>
        <v>0.23800000000000004</v>
      </c>
      <c r="Z86" s="33">
        <f t="shared" si="29"/>
        <v>2380.0000000000005</v>
      </c>
      <c r="AA86" s="1" t="s">
        <v>62</v>
      </c>
      <c r="AB86" s="1"/>
      <c r="AC86" s="1"/>
      <c r="AD86" s="1"/>
      <c r="AE86" s="26">
        <v>4.5</v>
      </c>
      <c r="AF86" s="26"/>
      <c r="AG86" s="26"/>
      <c r="AH86" s="26">
        <v>4.9400000000000004</v>
      </c>
      <c r="AI86" s="1"/>
      <c r="AJ86" s="1"/>
      <c r="AK86" s="1"/>
      <c r="AL86" s="1"/>
      <c r="AM86" s="1"/>
      <c r="AN86" s="1"/>
      <c r="AO86" s="1"/>
      <c r="AP86" s="1"/>
      <c r="AQ86" s="1"/>
      <c r="AR86" s="1" t="s">
        <v>52</v>
      </c>
      <c r="AS86" s="26"/>
      <c r="AT86" s="26"/>
      <c r="AU86" s="26"/>
      <c r="AV86" s="26"/>
      <c r="AW86" s="26"/>
      <c r="AX86" s="26"/>
      <c r="AY86" s="26"/>
      <c r="AZ86" s="26"/>
      <c r="BA86" s="26"/>
      <c r="BB86" s="34"/>
      <c r="BC86" s="34"/>
      <c r="BD86" s="34"/>
      <c r="BE86" s="34"/>
      <c r="BF86" s="34"/>
      <c r="BG86" s="34">
        <f t="shared" si="23"/>
        <v>5.91</v>
      </c>
      <c r="BH86" s="34">
        <f t="shared" si="21"/>
        <v>4.664200000000001</v>
      </c>
      <c r="BI86" s="34"/>
      <c r="BJ86" s="34"/>
      <c r="BK86" s="26">
        <v>4.5</v>
      </c>
    </row>
    <row r="87" spans="1:63" ht="15.5" x14ac:dyDescent="0.35">
      <c r="A87" s="40">
        <v>45709</v>
      </c>
      <c r="B87" s="28" t="s">
        <v>59</v>
      </c>
      <c r="C87" s="1" t="s">
        <v>133</v>
      </c>
      <c r="D87" s="1" t="s">
        <v>172</v>
      </c>
      <c r="E87" s="1">
        <v>4.05</v>
      </c>
      <c r="F87" s="25" t="s">
        <v>60</v>
      </c>
      <c r="G87" s="25" t="s">
        <v>61</v>
      </c>
      <c r="H87" s="1" t="s">
        <v>66</v>
      </c>
      <c r="I87" s="1">
        <v>6</v>
      </c>
      <c r="J87" s="1">
        <v>15</v>
      </c>
      <c r="K87" s="39" t="s">
        <v>279</v>
      </c>
      <c r="L87" s="26">
        <v>1.5</v>
      </c>
      <c r="M87" s="27" t="s">
        <v>348</v>
      </c>
      <c r="N87" s="1" t="s">
        <v>4</v>
      </c>
      <c r="O87" s="1"/>
      <c r="P87" s="1"/>
      <c r="Q87" s="1"/>
      <c r="R87" s="26">
        <v>5</v>
      </c>
      <c r="S87" s="1">
        <v>2</v>
      </c>
      <c r="T87" s="26" t="str">
        <f t="shared" si="41"/>
        <v>0.00</v>
      </c>
      <c r="U87" s="26">
        <f t="shared" si="22"/>
        <v>-1.5</v>
      </c>
      <c r="V87" s="30">
        <f t="shared" si="25"/>
        <v>22.300000000000004</v>
      </c>
      <c r="W87" s="30">
        <f t="shared" si="42"/>
        <v>97.5</v>
      </c>
      <c r="X87" s="31">
        <f t="shared" si="40"/>
        <v>0.22871794871794876</v>
      </c>
      <c r="Y87" s="32">
        <f t="shared" si="33"/>
        <v>0.22300000000000003</v>
      </c>
      <c r="Z87" s="33">
        <f t="shared" si="29"/>
        <v>2230.0000000000005</v>
      </c>
      <c r="AA87" s="1" t="s">
        <v>62</v>
      </c>
      <c r="AB87" s="1"/>
      <c r="AC87" s="1"/>
      <c r="AD87" s="1"/>
      <c r="AE87" s="26">
        <v>5</v>
      </c>
      <c r="AF87" s="26"/>
      <c r="AG87" s="26"/>
      <c r="AH87" s="26">
        <v>4.55</v>
      </c>
      <c r="AI87" s="1"/>
      <c r="AJ87" s="1"/>
      <c r="AK87" s="1"/>
      <c r="AL87" s="1"/>
      <c r="AM87" s="1"/>
      <c r="AN87" s="1"/>
      <c r="AO87" s="1"/>
      <c r="AP87" s="1"/>
      <c r="AQ87" s="1"/>
      <c r="AR87" s="1" t="s">
        <v>52</v>
      </c>
      <c r="AS87" s="26"/>
      <c r="AT87" s="26"/>
      <c r="AU87" s="26"/>
      <c r="AV87" s="26"/>
      <c r="AW87" s="26"/>
      <c r="AX87" s="26"/>
      <c r="AY87" s="26"/>
      <c r="AZ87" s="26"/>
      <c r="BA87" s="26"/>
      <c r="BB87" s="34"/>
      <c r="BC87" s="34"/>
      <c r="BD87" s="34"/>
      <c r="BE87" s="34"/>
      <c r="BF87" s="34"/>
      <c r="BG87" s="34">
        <f t="shared" si="23"/>
        <v>5.3249999999999993</v>
      </c>
      <c r="BH87" s="34">
        <f t="shared" si="21"/>
        <v>4.3014999999999999</v>
      </c>
      <c r="BI87" s="34"/>
      <c r="BJ87" s="34"/>
      <c r="BK87" s="26">
        <v>5</v>
      </c>
    </row>
    <row r="88" spans="1:63" ht="15.5" x14ac:dyDescent="0.35">
      <c r="A88" s="40">
        <v>45709</v>
      </c>
      <c r="B88" s="28" t="s">
        <v>59</v>
      </c>
      <c r="C88" s="1" t="s">
        <v>133</v>
      </c>
      <c r="D88" s="1" t="s">
        <v>172</v>
      </c>
      <c r="E88" s="1">
        <v>7.15</v>
      </c>
      <c r="F88" s="25" t="s">
        <v>60</v>
      </c>
      <c r="G88" s="25" t="s">
        <v>61</v>
      </c>
      <c r="H88" s="1" t="s">
        <v>95</v>
      </c>
      <c r="I88" s="1">
        <v>3</v>
      </c>
      <c r="J88" s="1">
        <v>3</v>
      </c>
      <c r="K88" s="39" t="s">
        <v>346</v>
      </c>
      <c r="L88" s="26">
        <v>1.5</v>
      </c>
      <c r="M88" s="27" t="s">
        <v>349</v>
      </c>
      <c r="N88" s="1" t="s">
        <v>4</v>
      </c>
      <c r="O88" s="1"/>
      <c r="P88" s="1"/>
      <c r="Q88" s="1"/>
      <c r="R88" s="26">
        <v>6.4</v>
      </c>
      <c r="S88" s="1">
        <v>2</v>
      </c>
      <c r="T88" s="26" t="str">
        <f t="shared" si="41"/>
        <v>0.00</v>
      </c>
      <c r="U88" s="26">
        <f t="shared" si="22"/>
        <v>-1.5</v>
      </c>
      <c r="V88" s="30">
        <f t="shared" si="25"/>
        <v>20.800000000000004</v>
      </c>
      <c r="W88" s="30">
        <f t="shared" si="42"/>
        <v>99</v>
      </c>
      <c r="X88" s="31">
        <f t="shared" si="40"/>
        <v>0.21010101010101015</v>
      </c>
      <c r="Y88" s="32">
        <f t="shared" si="33"/>
        <v>0.20800000000000005</v>
      </c>
      <c r="Z88" s="33">
        <f t="shared" si="29"/>
        <v>2080.0000000000005</v>
      </c>
      <c r="AA88" s="1" t="s">
        <v>62</v>
      </c>
      <c r="AB88" s="1"/>
      <c r="AC88" s="1"/>
      <c r="AD88" s="1"/>
      <c r="AE88" s="26">
        <v>6.4</v>
      </c>
      <c r="AF88" s="26"/>
      <c r="AG88" s="26"/>
      <c r="AH88" s="26">
        <v>7.03</v>
      </c>
      <c r="AI88" s="1"/>
      <c r="AJ88" s="1"/>
      <c r="AK88" s="1"/>
      <c r="AL88" s="1"/>
      <c r="AM88" s="1"/>
      <c r="AN88" s="1"/>
      <c r="AO88" s="1"/>
      <c r="AP88" s="1"/>
      <c r="AQ88" s="1"/>
      <c r="AR88" s="1" t="s">
        <v>52</v>
      </c>
      <c r="AS88" s="26"/>
      <c r="AT88" s="26"/>
      <c r="AU88" s="26"/>
      <c r="AV88" s="26"/>
      <c r="AW88" s="26"/>
      <c r="AX88" s="26"/>
      <c r="AY88" s="26"/>
      <c r="AZ88" s="26"/>
      <c r="BA88" s="26"/>
      <c r="BB88" s="34"/>
      <c r="BC88" s="34"/>
      <c r="BD88" s="34"/>
      <c r="BE88" s="34"/>
      <c r="BF88" s="34"/>
      <c r="BG88" s="34">
        <f t="shared" si="23"/>
        <v>9.0449999999999999</v>
      </c>
      <c r="BH88" s="34">
        <f t="shared" si="21"/>
        <v>6.6079000000000008</v>
      </c>
      <c r="BI88" s="34"/>
      <c r="BJ88" s="34"/>
      <c r="BK88" s="26">
        <v>6.4</v>
      </c>
    </row>
    <row r="89" spans="1:63" ht="15.5" x14ac:dyDescent="0.35">
      <c r="A89" s="40">
        <v>45709</v>
      </c>
      <c r="B89" s="28" t="s">
        <v>59</v>
      </c>
      <c r="C89" s="1" t="s">
        <v>133</v>
      </c>
      <c r="D89" s="1" t="s">
        <v>172</v>
      </c>
      <c r="E89" s="1">
        <v>7.15</v>
      </c>
      <c r="F89" s="25" t="s">
        <v>60</v>
      </c>
      <c r="G89" s="25" t="s">
        <v>61</v>
      </c>
      <c r="H89" s="1" t="s">
        <v>95</v>
      </c>
      <c r="I89" s="1">
        <v>3</v>
      </c>
      <c r="J89" s="1">
        <v>10</v>
      </c>
      <c r="K89" s="27" t="s">
        <v>347</v>
      </c>
      <c r="L89" s="26">
        <v>1.5</v>
      </c>
      <c r="M89" s="27" t="s">
        <v>350</v>
      </c>
      <c r="N89" s="1" t="s">
        <v>4</v>
      </c>
      <c r="O89" s="1"/>
      <c r="P89" s="1"/>
      <c r="Q89" s="1"/>
      <c r="R89" s="26">
        <v>5</v>
      </c>
      <c r="S89" s="1" t="s">
        <v>63</v>
      </c>
      <c r="T89" s="26" t="str">
        <f t="shared" si="41"/>
        <v>0.00</v>
      </c>
      <c r="U89" s="26">
        <f t="shared" si="22"/>
        <v>-1.5</v>
      </c>
      <c r="V89" s="30">
        <f t="shared" si="25"/>
        <v>19.300000000000004</v>
      </c>
      <c r="W89" s="30">
        <f t="shared" si="42"/>
        <v>100.5</v>
      </c>
      <c r="X89" s="31">
        <f t="shared" si="40"/>
        <v>0.19203980099502491</v>
      </c>
      <c r="Y89" s="32">
        <f t="shared" si="33"/>
        <v>0.19300000000000003</v>
      </c>
      <c r="Z89" s="33">
        <f t="shared" si="29"/>
        <v>1930.0000000000005</v>
      </c>
      <c r="AA89" s="1" t="s">
        <v>62</v>
      </c>
      <c r="AB89" s="1"/>
      <c r="AC89" s="1"/>
      <c r="AD89" s="1"/>
      <c r="AE89" s="26">
        <v>5</v>
      </c>
      <c r="AF89" s="26"/>
      <c r="AG89" s="26"/>
      <c r="AH89" s="26">
        <v>5.29</v>
      </c>
      <c r="AI89" s="1"/>
      <c r="AJ89" s="1"/>
      <c r="AK89" s="1"/>
      <c r="AL89" s="1"/>
      <c r="AM89" s="1"/>
      <c r="AN89" s="1"/>
      <c r="AO89" s="1"/>
      <c r="AP89" s="1"/>
      <c r="AQ89" s="1"/>
      <c r="AR89" s="1" t="s">
        <v>52</v>
      </c>
      <c r="AS89" s="26"/>
      <c r="AT89" s="26"/>
      <c r="AU89" s="26"/>
      <c r="AV89" s="26"/>
      <c r="AW89" s="26"/>
      <c r="AX89" s="26"/>
      <c r="AY89" s="26"/>
      <c r="AZ89" s="26"/>
      <c r="BA89" s="26"/>
      <c r="BB89" s="34"/>
      <c r="BC89" s="34"/>
      <c r="BD89" s="34"/>
      <c r="BE89" s="34"/>
      <c r="BF89" s="34"/>
      <c r="BG89" s="34">
        <f t="shared" si="23"/>
        <v>6.4350000000000005</v>
      </c>
      <c r="BH89" s="34">
        <f t="shared" si="21"/>
        <v>4.9897</v>
      </c>
      <c r="BI89" s="34"/>
      <c r="BJ89" s="34"/>
      <c r="BK89" s="26">
        <v>5</v>
      </c>
    </row>
    <row r="90" spans="1:63" ht="15.5" x14ac:dyDescent="0.35">
      <c r="A90" s="40">
        <v>45710</v>
      </c>
      <c r="B90" s="28" t="s">
        <v>59</v>
      </c>
      <c r="C90" s="1" t="s">
        <v>136</v>
      </c>
      <c r="D90" s="1" t="s">
        <v>173</v>
      </c>
      <c r="E90" s="1">
        <v>12.45</v>
      </c>
      <c r="F90" s="25" t="s">
        <v>60</v>
      </c>
      <c r="G90" s="25" t="s">
        <v>61</v>
      </c>
      <c r="H90" s="1" t="s">
        <v>86</v>
      </c>
      <c r="I90" s="1">
        <v>2</v>
      </c>
      <c r="J90" s="1">
        <v>9</v>
      </c>
      <c r="K90" s="38" t="s">
        <v>204</v>
      </c>
      <c r="L90" s="26">
        <v>1.5</v>
      </c>
      <c r="M90" s="27" t="s">
        <v>351</v>
      </c>
      <c r="N90" s="1" t="s">
        <v>4</v>
      </c>
      <c r="O90" s="1"/>
      <c r="P90" s="1"/>
      <c r="Q90" s="1"/>
      <c r="R90" s="26">
        <v>3.8</v>
      </c>
      <c r="S90" s="1">
        <v>1</v>
      </c>
      <c r="T90" s="26">
        <f t="shared" si="41"/>
        <v>5.7</v>
      </c>
      <c r="U90" s="26">
        <f t="shared" si="22"/>
        <v>4.2</v>
      </c>
      <c r="V90" s="30">
        <f t="shared" si="25"/>
        <v>23.500000000000004</v>
      </c>
      <c r="W90" s="30">
        <f t="shared" si="42"/>
        <v>102</v>
      </c>
      <c r="X90" s="31">
        <f t="shared" si="40"/>
        <v>0.23039215686274514</v>
      </c>
      <c r="Y90" s="32">
        <f t="shared" si="33"/>
        <v>0.23500000000000004</v>
      </c>
      <c r="Z90" s="33">
        <f t="shared" si="29"/>
        <v>2350.0000000000005</v>
      </c>
      <c r="AA90" s="1" t="s">
        <v>68</v>
      </c>
      <c r="AB90" s="1"/>
      <c r="AC90" s="1"/>
      <c r="AD90" s="1"/>
      <c r="AE90" s="26">
        <v>3.8</v>
      </c>
      <c r="AF90" s="26"/>
      <c r="AG90" s="26"/>
      <c r="AH90" s="26">
        <v>4.2300000000000004</v>
      </c>
      <c r="AI90" s="1"/>
      <c r="AJ90" s="1"/>
      <c r="AK90" s="1"/>
      <c r="AL90" s="1"/>
      <c r="AM90" s="1"/>
      <c r="AN90" s="1"/>
      <c r="AO90" s="1"/>
      <c r="AP90" s="1"/>
      <c r="AQ90" s="1"/>
      <c r="AR90" s="1" t="s">
        <v>52</v>
      </c>
      <c r="AS90" s="26"/>
      <c r="AT90" s="26"/>
      <c r="AU90" s="26"/>
      <c r="AV90" s="26"/>
      <c r="AW90" s="26"/>
      <c r="AX90" s="26"/>
      <c r="AY90" s="26"/>
      <c r="AZ90" s="26"/>
      <c r="BA90" s="26"/>
      <c r="BB90" s="34"/>
      <c r="BC90" s="34"/>
      <c r="BD90" s="34"/>
      <c r="BE90" s="34"/>
      <c r="BF90" s="34"/>
      <c r="BG90" s="34">
        <f t="shared" si="23"/>
        <v>4.8450000000000006</v>
      </c>
      <c r="BH90" s="34">
        <f t="shared" si="21"/>
        <v>4.0039000000000007</v>
      </c>
      <c r="BI90" s="34"/>
      <c r="BJ90" s="34"/>
      <c r="BK90" s="26">
        <v>3.8</v>
      </c>
    </row>
    <row r="91" spans="1:63" ht="15.5" x14ac:dyDescent="0.35">
      <c r="A91" s="40">
        <v>45710</v>
      </c>
      <c r="B91" s="28" t="s">
        <v>59</v>
      </c>
      <c r="C91" s="1" t="s">
        <v>136</v>
      </c>
      <c r="D91" s="1" t="s">
        <v>173</v>
      </c>
      <c r="E91" s="1">
        <v>2.15</v>
      </c>
      <c r="F91" s="25" t="s">
        <v>60</v>
      </c>
      <c r="G91" s="25" t="s">
        <v>61</v>
      </c>
      <c r="H91" s="1" t="s">
        <v>71</v>
      </c>
      <c r="I91" s="1">
        <v>4</v>
      </c>
      <c r="J91" s="1">
        <v>1</v>
      </c>
      <c r="K91" s="27" t="s">
        <v>183</v>
      </c>
      <c r="L91" s="26">
        <v>1.5</v>
      </c>
      <c r="M91" s="27" t="s">
        <v>352</v>
      </c>
      <c r="N91" s="1" t="s">
        <v>4</v>
      </c>
      <c r="O91" s="1"/>
      <c r="P91" s="1"/>
      <c r="Q91" s="1"/>
      <c r="R91" s="26">
        <v>3.8</v>
      </c>
      <c r="S91" s="1" t="s">
        <v>63</v>
      </c>
      <c r="T91" s="26" t="str">
        <f t="shared" si="41"/>
        <v>0.00</v>
      </c>
      <c r="U91" s="26">
        <f t="shared" si="22"/>
        <v>-1.5</v>
      </c>
      <c r="V91" s="30">
        <f t="shared" si="25"/>
        <v>22.000000000000004</v>
      </c>
      <c r="W91" s="30">
        <f t="shared" si="42"/>
        <v>103.5</v>
      </c>
      <c r="X91" s="31">
        <f t="shared" si="40"/>
        <v>0.21256038647342998</v>
      </c>
      <c r="Y91" s="32">
        <f t="shared" si="33"/>
        <v>0.22000000000000003</v>
      </c>
      <c r="Z91" s="33">
        <f t="shared" si="29"/>
        <v>2200.0000000000005</v>
      </c>
      <c r="AA91" s="1" t="s">
        <v>62</v>
      </c>
      <c r="AB91" s="1"/>
      <c r="AC91" s="1"/>
      <c r="AD91" s="1"/>
      <c r="AE91" s="26">
        <v>3.8</v>
      </c>
      <c r="AF91" s="26"/>
      <c r="AG91" s="26"/>
      <c r="AH91" s="26">
        <v>3.95</v>
      </c>
      <c r="AI91" s="1"/>
      <c r="AJ91" s="1"/>
      <c r="AK91" s="1"/>
      <c r="AL91" s="1"/>
      <c r="AM91" s="1"/>
      <c r="AN91" s="1"/>
      <c r="AO91" s="1"/>
      <c r="AP91" s="1"/>
      <c r="AQ91" s="1"/>
      <c r="AR91" s="1" t="s">
        <v>52</v>
      </c>
      <c r="AS91" s="26"/>
      <c r="AT91" s="26"/>
      <c r="AU91" s="26"/>
      <c r="AV91" s="26"/>
      <c r="AW91" s="26"/>
      <c r="AX91" s="26"/>
      <c r="AY91" s="26"/>
      <c r="AZ91" s="26"/>
      <c r="BA91" s="26"/>
      <c r="BB91" s="34"/>
      <c r="BC91" s="34"/>
      <c r="BD91" s="34"/>
      <c r="BE91" s="34"/>
      <c r="BF91" s="34"/>
      <c r="BG91" s="34">
        <f t="shared" si="23"/>
        <v>4.4250000000000007</v>
      </c>
      <c r="BH91" s="34">
        <f t="shared" si="21"/>
        <v>3.7435000000000005</v>
      </c>
      <c r="BI91" s="34"/>
      <c r="BJ91" s="34"/>
      <c r="BK91" s="26">
        <v>3.8</v>
      </c>
    </row>
    <row r="92" spans="1:63" ht="15.5" x14ac:dyDescent="0.35">
      <c r="A92" s="40">
        <v>45710</v>
      </c>
      <c r="B92" s="28" t="s">
        <v>59</v>
      </c>
      <c r="C92" s="1" t="s">
        <v>136</v>
      </c>
      <c r="D92" s="1" t="s">
        <v>173</v>
      </c>
      <c r="E92" s="1">
        <v>2.15</v>
      </c>
      <c r="F92" s="25" t="s">
        <v>60</v>
      </c>
      <c r="G92" s="25" t="s">
        <v>61</v>
      </c>
      <c r="H92" s="1" t="s">
        <v>71</v>
      </c>
      <c r="I92" s="1">
        <v>4</v>
      </c>
      <c r="J92" s="1">
        <v>5</v>
      </c>
      <c r="K92" s="37" t="s">
        <v>188</v>
      </c>
      <c r="L92" s="26">
        <v>1.5</v>
      </c>
      <c r="M92" s="27" t="s">
        <v>353</v>
      </c>
      <c r="N92" s="1" t="s">
        <v>4</v>
      </c>
      <c r="O92" s="1"/>
      <c r="P92" s="1"/>
      <c r="Q92" s="1"/>
      <c r="R92" s="26">
        <v>8.5</v>
      </c>
      <c r="S92" s="1">
        <v>3</v>
      </c>
      <c r="T92" s="26" t="str">
        <f t="shared" si="41"/>
        <v>0.00</v>
      </c>
      <c r="U92" s="26">
        <f t="shared" si="22"/>
        <v>-1.5</v>
      </c>
      <c r="V92" s="30">
        <f t="shared" si="25"/>
        <v>20.500000000000004</v>
      </c>
      <c r="W92" s="30">
        <f t="shared" si="42"/>
        <v>105</v>
      </c>
      <c r="X92" s="31">
        <f t="shared" si="40"/>
        <v>0.19523809523809527</v>
      </c>
      <c r="Y92" s="32">
        <f t="shared" si="33"/>
        <v>0.20500000000000004</v>
      </c>
      <c r="Z92" s="33">
        <f t="shared" si="29"/>
        <v>2050.0000000000005</v>
      </c>
      <c r="AA92" s="1" t="s">
        <v>62</v>
      </c>
      <c r="AB92" s="1"/>
      <c r="AC92" s="1"/>
      <c r="AD92" s="1"/>
      <c r="AE92" s="26">
        <v>8.5</v>
      </c>
      <c r="AF92" s="26"/>
      <c r="AG92" s="26"/>
      <c r="AH92" s="26">
        <v>9.16</v>
      </c>
      <c r="AI92" s="1"/>
      <c r="AJ92" s="1"/>
      <c r="AK92" s="1"/>
      <c r="AL92" s="1"/>
      <c r="AM92" s="1"/>
      <c r="AN92" s="1"/>
      <c r="AO92" s="1"/>
      <c r="AP92" s="1"/>
      <c r="AQ92" s="1"/>
      <c r="AR92" s="1" t="s">
        <v>52</v>
      </c>
      <c r="AS92" s="26"/>
      <c r="AT92" s="26"/>
      <c r="AU92" s="26"/>
      <c r="AV92" s="26"/>
      <c r="AW92" s="26"/>
      <c r="AX92" s="26"/>
      <c r="AY92" s="26"/>
      <c r="AZ92" s="26"/>
      <c r="BA92" s="26"/>
      <c r="BB92" s="34"/>
      <c r="BC92" s="34"/>
      <c r="BD92" s="34"/>
      <c r="BE92" s="34"/>
      <c r="BF92" s="34"/>
      <c r="BG92" s="34">
        <f t="shared" si="23"/>
        <v>12.24</v>
      </c>
      <c r="BH92" s="34">
        <f t="shared" si="21"/>
        <v>8.5888000000000009</v>
      </c>
      <c r="BI92" s="34"/>
      <c r="BJ92" s="34"/>
      <c r="BK92" s="26">
        <v>8.5</v>
      </c>
    </row>
    <row r="93" spans="1:63" ht="15.5" x14ac:dyDescent="0.35">
      <c r="A93" s="40">
        <v>45710</v>
      </c>
      <c r="B93" s="28" t="s">
        <v>59</v>
      </c>
      <c r="C93" s="1" t="s">
        <v>136</v>
      </c>
      <c r="D93" s="1" t="s">
        <v>173</v>
      </c>
      <c r="E93" s="1">
        <v>3.25</v>
      </c>
      <c r="F93" s="25" t="s">
        <v>60</v>
      </c>
      <c r="G93" s="25" t="s">
        <v>61</v>
      </c>
      <c r="H93" s="1" t="s">
        <v>71</v>
      </c>
      <c r="I93" s="1">
        <v>6</v>
      </c>
      <c r="J93" s="1">
        <v>10</v>
      </c>
      <c r="K93" s="27" t="s">
        <v>212</v>
      </c>
      <c r="L93" s="26">
        <v>1.5</v>
      </c>
      <c r="M93" s="27" t="s">
        <v>354</v>
      </c>
      <c r="N93" s="1" t="s">
        <v>4</v>
      </c>
      <c r="O93" s="1"/>
      <c r="P93" s="1"/>
      <c r="Q93" s="1"/>
      <c r="R93" s="26">
        <v>3.3</v>
      </c>
      <c r="S93" s="1" t="s">
        <v>63</v>
      </c>
      <c r="T93" s="26" t="str">
        <f t="shared" si="41"/>
        <v>0.00</v>
      </c>
      <c r="U93" s="26">
        <f t="shared" si="22"/>
        <v>-1.5</v>
      </c>
      <c r="V93" s="30">
        <f t="shared" si="25"/>
        <v>19.000000000000004</v>
      </c>
      <c r="W93" s="30">
        <f t="shared" si="42"/>
        <v>106.5</v>
      </c>
      <c r="X93" s="31">
        <f t="shared" si="40"/>
        <v>0.17840375586854462</v>
      </c>
      <c r="Y93" s="32">
        <f t="shared" si="33"/>
        <v>0.19000000000000003</v>
      </c>
      <c r="Z93" s="33">
        <f t="shared" si="29"/>
        <v>1900.0000000000005</v>
      </c>
      <c r="AA93" s="1" t="s">
        <v>62</v>
      </c>
      <c r="AB93" s="1"/>
      <c r="AC93" s="1"/>
      <c r="AD93" s="1"/>
      <c r="AE93" s="26">
        <v>3.3</v>
      </c>
      <c r="AF93" s="26"/>
      <c r="AG93" s="26"/>
      <c r="AH93" s="26">
        <v>3.36</v>
      </c>
      <c r="AI93" s="1"/>
      <c r="AJ93" s="1"/>
      <c r="AK93" s="1"/>
      <c r="AL93" s="1"/>
      <c r="AM93" s="1"/>
      <c r="AN93" s="1"/>
      <c r="AO93" s="1"/>
      <c r="AP93" s="1"/>
      <c r="AQ93" s="1"/>
      <c r="AR93" s="1" t="s">
        <v>52</v>
      </c>
      <c r="AS93" s="26"/>
      <c r="AT93" s="26"/>
      <c r="AU93" s="26"/>
      <c r="AV93" s="26"/>
      <c r="AW93" s="26"/>
      <c r="AX93" s="26"/>
      <c r="AY93" s="26"/>
      <c r="AZ93" s="26"/>
      <c r="BA93" s="26"/>
      <c r="BB93" s="34"/>
      <c r="BC93" s="34"/>
      <c r="BD93" s="34"/>
      <c r="BE93" s="34"/>
      <c r="BF93" s="34"/>
      <c r="BG93" s="34">
        <f t="shared" si="23"/>
        <v>3.54</v>
      </c>
      <c r="BH93" s="34">
        <f t="shared" si="21"/>
        <v>3.1947999999999999</v>
      </c>
      <c r="BI93" s="34"/>
      <c r="BJ93" s="34"/>
      <c r="BK93" s="26">
        <v>3.3</v>
      </c>
    </row>
    <row r="94" spans="1:63" ht="15.5" x14ac:dyDescent="0.35">
      <c r="A94" s="40">
        <v>45710</v>
      </c>
      <c r="B94" s="28" t="s">
        <v>59</v>
      </c>
      <c r="C94" s="1" t="s">
        <v>136</v>
      </c>
      <c r="D94" s="1" t="s">
        <v>173</v>
      </c>
      <c r="E94" s="26">
        <v>4</v>
      </c>
      <c r="F94" s="25" t="s">
        <v>60</v>
      </c>
      <c r="G94" s="25" t="s">
        <v>61</v>
      </c>
      <c r="H94" s="1" t="s">
        <v>86</v>
      </c>
      <c r="I94" s="1">
        <v>8</v>
      </c>
      <c r="J94" s="1">
        <v>2</v>
      </c>
      <c r="K94" s="37" t="s">
        <v>219</v>
      </c>
      <c r="L94" s="26">
        <v>0.5</v>
      </c>
      <c r="M94" s="27" t="s">
        <v>355</v>
      </c>
      <c r="N94" s="1" t="s">
        <v>4</v>
      </c>
      <c r="O94" s="1"/>
      <c r="P94" s="1"/>
      <c r="Q94" s="1"/>
      <c r="R94" s="26">
        <v>18</v>
      </c>
      <c r="S94" s="1">
        <v>3</v>
      </c>
      <c r="T94" s="26" t="str">
        <f t="shared" si="41"/>
        <v>0.00</v>
      </c>
      <c r="U94" s="26">
        <f t="shared" si="22"/>
        <v>-0.5</v>
      </c>
      <c r="V94" s="30">
        <f t="shared" si="25"/>
        <v>18.500000000000004</v>
      </c>
      <c r="W94" s="30">
        <f t="shared" si="42"/>
        <v>107</v>
      </c>
      <c r="X94" s="31">
        <f t="shared" si="40"/>
        <v>0.17289719626168229</v>
      </c>
      <c r="Y94" s="32">
        <f t="shared" si="33"/>
        <v>0.18500000000000003</v>
      </c>
      <c r="Z94" s="33">
        <f t="shared" si="29"/>
        <v>1850.0000000000005</v>
      </c>
      <c r="AA94" s="1" t="s">
        <v>62</v>
      </c>
      <c r="AB94" s="1"/>
      <c r="AC94" s="1"/>
      <c r="AD94" s="1"/>
      <c r="AE94" s="26">
        <v>18</v>
      </c>
      <c r="AF94" s="26"/>
      <c r="AG94" s="26"/>
      <c r="AH94" s="26">
        <v>17.309999999999999</v>
      </c>
      <c r="AI94" s="1"/>
      <c r="AJ94" s="1"/>
      <c r="AK94" s="1"/>
      <c r="AL94" s="1"/>
      <c r="AM94" s="1"/>
      <c r="AN94" s="1"/>
      <c r="AO94" s="1"/>
      <c r="AP94" s="1"/>
      <c r="AQ94" s="1"/>
      <c r="AR94" s="1" t="s">
        <v>52</v>
      </c>
      <c r="AS94" s="26"/>
      <c r="AT94" s="26"/>
      <c r="AU94" s="26"/>
      <c r="AV94" s="26"/>
      <c r="AW94" s="26"/>
      <c r="AX94" s="26"/>
      <c r="AY94" s="26"/>
      <c r="AZ94" s="26"/>
      <c r="BA94" s="26"/>
      <c r="BB94" s="34"/>
      <c r="BC94" s="34"/>
      <c r="BD94" s="34"/>
      <c r="BE94" s="34"/>
      <c r="BF94" s="34"/>
      <c r="BG94" s="34">
        <f t="shared" si="23"/>
        <v>8.1549999999999994</v>
      </c>
      <c r="BH94" s="34">
        <f t="shared" si="21"/>
        <v>16.168300000000002</v>
      </c>
      <c r="BI94" s="34"/>
      <c r="BJ94" s="34"/>
      <c r="BK94" s="26">
        <v>18</v>
      </c>
    </row>
    <row r="95" spans="1:63" ht="15.5" x14ac:dyDescent="0.35">
      <c r="A95" s="40">
        <v>45710</v>
      </c>
      <c r="B95" s="28" t="s">
        <v>59</v>
      </c>
      <c r="C95" s="1" t="s">
        <v>136</v>
      </c>
      <c r="D95" s="1" t="s">
        <v>173</v>
      </c>
      <c r="E95" s="26">
        <v>4</v>
      </c>
      <c r="F95" s="25" t="s">
        <v>60</v>
      </c>
      <c r="G95" s="25" t="s">
        <v>61</v>
      </c>
      <c r="H95" s="1" t="s">
        <v>86</v>
      </c>
      <c r="I95" s="1">
        <v>8</v>
      </c>
      <c r="J95" s="1">
        <v>2</v>
      </c>
      <c r="K95" s="38" t="s">
        <v>219</v>
      </c>
      <c r="L95" s="26">
        <v>0.5</v>
      </c>
      <c r="M95" s="27" t="s">
        <v>355</v>
      </c>
      <c r="N95" s="1" t="s">
        <v>5</v>
      </c>
      <c r="O95" s="1"/>
      <c r="P95" s="1"/>
      <c r="Q95" s="1"/>
      <c r="R95" s="26">
        <v>4.22</v>
      </c>
      <c r="S95" s="1">
        <v>3</v>
      </c>
      <c r="T95" s="26">
        <f t="shared" si="41"/>
        <v>2.11</v>
      </c>
      <c r="U95" s="26">
        <f t="shared" si="22"/>
        <v>1.6099999999999999</v>
      </c>
      <c r="V95" s="30">
        <f t="shared" si="25"/>
        <v>20.110000000000003</v>
      </c>
      <c r="W95" s="30">
        <f t="shared" si="42"/>
        <v>107.5</v>
      </c>
      <c r="X95" s="31">
        <f t="shared" si="40"/>
        <v>0.18706976744186049</v>
      </c>
      <c r="Y95" s="32">
        <f t="shared" si="33"/>
        <v>0.20110000000000003</v>
      </c>
      <c r="Z95" s="33">
        <f t="shared" si="29"/>
        <v>2011.0000000000002</v>
      </c>
      <c r="AA95" s="1" t="s">
        <v>68</v>
      </c>
      <c r="AB95" s="1"/>
      <c r="AC95" s="1"/>
      <c r="AD95" s="1"/>
      <c r="AE95" s="26">
        <v>4.46</v>
      </c>
      <c r="AF95" s="26"/>
      <c r="AG95" s="26"/>
      <c r="AH95" s="26">
        <v>4.46</v>
      </c>
      <c r="AI95" s="1"/>
      <c r="AJ95" s="1"/>
      <c r="AK95" s="1"/>
      <c r="AL95" s="1"/>
      <c r="AM95" s="1"/>
      <c r="AN95" s="1"/>
      <c r="AO95" s="1"/>
      <c r="AP95" s="1"/>
      <c r="AQ95" s="1"/>
      <c r="AR95" s="1" t="s">
        <v>49</v>
      </c>
      <c r="AS95" s="26"/>
      <c r="AT95" s="26"/>
      <c r="AU95" s="26"/>
      <c r="AV95" s="26"/>
      <c r="AW95" s="26"/>
      <c r="AX95" s="26"/>
      <c r="AY95" s="26"/>
      <c r="AZ95" s="26"/>
      <c r="BA95" s="26"/>
      <c r="BB95" s="34"/>
      <c r="BC95" s="34"/>
      <c r="BD95" s="34"/>
      <c r="BE95" s="34"/>
      <c r="BF95" s="34"/>
      <c r="BG95" s="34">
        <f t="shared" si="23"/>
        <v>1.73</v>
      </c>
      <c r="BH95" s="34">
        <f t="shared" si="21"/>
        <v>4.2178000000000004</v>
      </c>
      <c r="BI95" s="34"/>
      <c r="BJ95" s="34"/>
      <c r="BK95" s="26">
        <v>5.15</v>
      </c>
    </row>
    <row r="96" spans="1:63" ht="15.5" x14ac:dyDescent="0.35">
      <c r="A96" s="40">
        <v>45710</v>
      </c>
      <c r="B96" s="28" t="s">
        <v>59</v>
      </c>
      <c r="C96" s="1" t="s">
        <v>136</v>
      </c>
      <c r="D96" s="1" t="s">
        <v>173</v>
      </c>
      <c r="E96" s="26">
        <v>4</v>
      </c>
      <c r="F96" s="25" t="s">
        <v>60</v>
      </c>
      <c r="G96" s="25" t="s">
        <v>61</v>
      </c>
      <c r="H96" s="1" t="s">
        <v>86</v>
      </c>
      <c r="I96" s="1">
        <v>8</v>
      </c>
      <c r="J96" s="1">
        <v>3</v>
      </c>
      <c r="K96" s="27" t="s">
        <v>223</v>
      </c>
      <c r="L96" s="26">
        <v>0.5</v>
      </c>
      <c r="M96" s="27" t="s">
        <v>356</v>
      </c>
      <c r="N96" s="1" t="s">
        <v>4</v>
      </c>
      <c r="O96" s="1"/>
      <c r="P96" s="1"/>
      <c r="Q96" s="1"/>
      <c r="R96" s="26">
        <v>22.35</v>
      </c>
      <c r="S96" s="1" t="s">
        <v>63</v>
      </c>
      <c r="T96" s="26" t="str">
        <f t="shared" si="41"/>
        <v>0.00</v>
      </c>
      <c r="U96" s="26">
        <f t="shared" si="22"/>
        <v>-0.5</v>
      </c>
      <c r="V96" s="30">
        <f t="shared" si="25"/>
        <v>19.610000000000003</v>
      </c>
      <c r="W96" s="30">
        <f t="shared" si="42"/>
        <v>108</v>
      </c>
      <c r="X96" s="31">
        <f t="shared" si="40"/>
        <v>0.18157407407407411</v>
      </c>
      <c r="Y96" s="32">
        <f t="shared" si="33"/>
        <v>0.19610000000000002</v>
      </c>
      <c r="Z96" s="33">
        <f t="shared" si="29"/>
        <v>1961.0000000000002</v>
      </c>
      <c r="AA96" s="1" t="s">
        <v>62</v>
      </c>
      <c r="AB96" s="1"/>
      <c r="AC96" s="1"/>
      <c r="AD96" s="1"/>
      <c r="AE96" s="26">
        <v>22.35</v>
      </c>
      <c r="AF96" s="26"/>
      <c r="AG96" s="26"/>
      <c r="AH96" s="26">
        <v>22.22</v>
      </c>
      <c r="AI96" s="1"/>
      <c r="AJ96" s="1"/>
      <c r="AK96" s="1"/>
      <c r="AL96" s="1"/>
      <c r="AM96" s="1"/>
      <c r="AN96" s="1"/>
      <c r="AO96" s="1"/>
      <c r="AP96" s="1"/>
      <c r="AQ96" s="1"/>
      <c r="AR96" s="1" t="s">
        <v>52</v>
      </c>
      <c r="AS96" s="26"/>
      <c r="AT96" s="26"/>
      <c r="AU96" s="26"/>
      <c r="AV96" s="26"/>
      <c r="AW96" s="26"/>
      <c r="AX96" s="26"/>
      <c r="AY96" s="26"/>
      <c r="AZ96" s="26"/>
      <c r="BA96" s="26"/>
      <c r="BB96" s="34"/>
      <c r="BC96" s="34"/>
      <c r="BD96" s="34"/>
      <c r="BE96" s="34"/>
      <c r="BF96" s="34"/>
      <c r="BG96" s="34">
        <f t="shared" si="23"/>
        <v>10.61</v>
      </c>
      <c r="BH96" s="34">
        <f t="shared" si="21"/>
        <v>20.7346</v>
      </c>
      <c r="BI96" s="34"/>
      <c r="BJ96" s="34"/>
      <c r="BK96" s="26">
        <v>22.35</v>
      </c>
    </row>
    <row r="97" spans="1:63" ht="15.5" x14ac:dyDescent="0.35">
      <c r="A97" s="40">
        <v>45710</v>
      </c>
      <c r="B97" s="28" t="s">
        <v>59</v>
      </c>
      <c r="C97" s="1" t="s">
        <v>136</v>
      </c>
      <c r="D97" s="1" t="s">
        <v>173</v>
      </c>
      <c r="E97" s="26">
        <v>4</v>
      </c>
      <c r="F97" s="25" t="s">
        <v>60</v>
      </c>
      <c r="G97" s="25" t="s">
        <v>61</v>
      </c>
      <c r="H97" s="1" t="s">
        <v>86</v>
      </c>
      <c r="I97" s="1">
        <v>8</v>
      </c>
      <c r="J97" s="1">
        <v>3</v>
      </c>
      <c r="K97" s="27" t="s">
        <v>223</v>
      </c>
      <c r="L97" s="26">
        <v>0.5</v>
      </c>
      <c r="M97" s="27" t="s">
        <v>356</v>
      </c>
      <c r="N97" s="1" t="s">
        <v>5</v>
      </c>
      <c r="O97" s="1"/>
      <c r="P97" s="1"/>
      <c r="Q97" s="1"/>
      <c r="R97" s="26">
        <v>4.26</v>
      </c>
      <c r="S97" s="1" t="s">
        <v>63</v>
      </c>
      <c r="T97" s="26" t="str">
        <f t="shared" si="41"/>
        <v>0.00</v>
      </c>
      <c r="U97" s="26">
        <f t="shared" si="22"/>
        <v>-0.5</v>
      </c>
      <c r="V97" s="30">
        <f t="shared" si="25"/>
        <v>19.110000000000003</v>
      </c>
      <c r="W97" s="30">
        <f t="shared" si="42"/>
        <v>108.5</v>
      </c>
      <c r="X97" s="31">
        <f t="shared" si="40"/>
        <v>0.17612903225806453</v>
      </c>
      <c r="Y97" s="32">
        <f t="shared" si="33"/>
        <v>0.19110000000000002</v>
      </c>
      <c r="Z97" s="33">
        <f t="shared" si="29"/>
        <v>1911.0000000000002</v>
      </c>
      <c r="AA97" s="1" t="s">
        <v>62</v>
      </c>
      <c r="AB97" s="1"/>
      <c r="AC97" s="1"/>
      <c r="AD97" s="1"/>
      <c r="AE97" s="26">
        <v>4.26</v>
      </c>
      <c r="AF97" s="26"/>
      <c r="AG97" s="26"/>
      <c r="AH97" s="26">
        <v>4.5</v>
      </c>
      <c r="AI97" s="1"/>
      <c r="AJ97" s="1"/>
      <c r="AK97" s="1"/>
      <c r="AL97" s="1"/>
      <c r="AM97" s="1"/>
      <c r="AN97" s="1"/>
      <c r="AO97" s="1"/>
      <c r="AP97" s="1"/>
      <c r="AQ97" s="1"/>
      <c r="AR97" s="1" t="s">
        <v>49</v>
      </c>
      <c r="AS97" s="26"/>
      <c r="AT97" s="26"/>
      <c r="AU97" s="26"/>
      <c r="AV97" s="26"/>
      <c r="AW97" s="26"/>
      <c r="AX97" s="26"/>
      <c r="AY97" s="26"/>
      <c r="AZ97" s="26"/>
      <c r="BA97" s="26"/>
      <c r="BB97" s="34"/>
      <c r="BC97" s="34"/>
      <c r="BD97" s="34"/>
      <c r="BE97" s="34"/>
      <c r="BF97" s="34"/>
      <c r="BG97" s="34">
        <f t="shared" si="23"/>
        <v>1.75</v>
      </c>
      <c r="BH97" s="34">
        <f t="shared" si="21"/>
        <v>4.2550000000000008</v>
      </c>
      <c r="BI97" s="34"/>
      <c r="BJ97" s="34"/>
      <c r="BK97" s="26">
        <v>6.2</v>
      </c>
    </row>
    <row r="98" spans="1:63" ht="15.5" x14ac:dyDescent="0.35">
      <c r="A98" s="40">
        <v>45711</v>
      </c>
      <c r="B98" s="28" t="s">
        <v>59</v>
      </c>
      <c r="C98" s="1" t="s">
        <v>357</v>
      </c>
      <c r="D98" s="1" t="s">
        <v>174</v>
      </c>
      <c r="E98" s="1">
        <v>3.25</v>
      </c>
      <c r="F98" s="25" t="s">
        <v>60</v>
      </c>
      <c r="G98" s="25" t="s">
        <v>61</v>
      </c>
      <c r="H98" s="1" t="s">
        <v>78</v>
      </c>
      <c r="I98" s="1">
        <v>5</v>
      </c>
      <c r="J98" s="1">
        <v>7</v>
      </c>
      <c r="K98" s="37" t="s">
        <v>328</v>
      </c>
      <c r="L98" s="26">
        <v>1.5</v>
      </c>
      <c r="M98" s="27" t="s">
        <v>358</v>
      </c>
      <c r="N98" s="1" t="s">
        <v>4</v>
      </c>
      <c r="O98" s="1"/>
      <c r="P98" s="1"/>
      <c r="Q98" s="1"/>
      <c r="R98" s="26">
        <v>3.8</v>
      </c>
      <c r="S98" s="1">
        <v>3</v>
      </c>
      <c r="T98" s="26" t="str">
        <f t="shared" si="41"/>
        <v>0.00</v>
      </c>
      <c r="U98" s="26">
        <f t="shared" si="22"/>
        <v>-1.5</v>
      </c>
      <c r="V98" s="30">
        <f t="shared" si="25"/>
        <v>17.610000000000003</v>
      </c>
      <c r="W98" s="30">
        <f t="shared" si="42"/>
        <v>110</v>
      </c>
      <c r="X98" s="31">
        <f t="shared" ref="X98:X99" si="43">SUM(V98/W98)</f>
        <v>0.16009090909090912</v>
      </c>
      <c r="Y98" s="32">
        <f t="shared" si="33"/>
        <v>0.17610000000000003</v>
      </c>
      <c r="Z98" s="33">
        <f t="shared" si="29"/>
        <v>1761.0000000000002</v>
      </c>
      <c r="AA98" s="1" t="s">
        <v>62</v>
      </c>
      <c r="AB98" s="1"/>
      <c r="AC98" s="1"/>
      <c r="AD98" s="1"/>
      <c r="AE98" s="26">
        <v>3.8</v>
      </c>
      <c r="AF98" s="26"/>
      <c r="AG98" s="26"/>
      <c r="AH98" s="26">
        <v>6.2</v>
      </c>
      <c r="AI98" s="1"/>
      <c r="AJ98" s="1"/>
      <c r="AK98" s="1"/>
      <c r="AL98" s="1"/>
      <c r="AM98" s="1"/>
      <c r="AN98" s="1"/>
      <c r="AO98" s="1"/>
      <c r="AP98" s="1"/>
      <c r="AQ98" s="1"/>
      <c r="AR98" s="1" t="s">
        <v>57</v>
      </c>
      <c r="AS98" s="26">
        <v>5</v>
      </c>
      <c r="AT98" s="26"/>
      <c r="AU98" s="26"/>
      <c r="AV98" s="26"/>
      <c r="AW98" s="26"/>
      <c r="AX98" s="26"/>
      <c r="AY98" s="26"/>
      <c r="AZ98" s="26"/>
      <c r="BA98" s="26"/>
      <c r="BB98" s="34"/>
      <c r="BC98" s="34"/>
      <c r="BD98" s="34"/>
      <c r="BE98" s="34"/>
      <c r="BF98" s="34"/>
      <c r="BG98" s="34">
        <f t="shared" si="23"/>
        <v>7.8000000000000007</v>
      </c>
      <c r="BH98" s="34">
        <f t="shared" si="21"/>
        <v>5.8360000000000003</v>
      </c>
      <c r="BI98" s="34"/>
      <c r="BJ98" s="34"/>
      <c r="BK98" s="26">
        <v>5</v>
      </c>
    </row>
    <row r="99" spans="1:63" ht="15.5" x14ac:dyDescent="0.35">
      <c r="A99" s="40">
        <v>45711</v>
      </c>
      <c r="B99" s="28" t="s">
        <v>59</v>
      </c>
      <c r="C99" s="1" t="s">
        <v>357</v>
      </c>
      <c r="D99" s="1" t="s">
        <v>174</v>
      </c>
      <c r="E99" s="1">
        <v>3.25</v>
      </c>
      <c r="F99" s="25" t="s">
        <v>60</v>
      </c>
      <c r="G99" s="25" t="s">
        <v>61</v>
      </c>
      <c r="H99" s="1" t="s">
        <v>78</v>
      </c>
      <c r="I99" s="1">
        <v>5</v>
      </c>
      <c r="J99" s="1">
        <v>7</v>
      </c>
      <c r="K99" s="38" t="s">
        <v>328</v>
      </c>
      <c r="L99" s="26">
        <v>1.5</v>
      </c>
      <c r="M99" s="27" t="s">
        <v>358</v>
      </c>
      <c r="N99" s="1" t="s">
        <v>5</v>
      </c>
      <c r="O99" s="1"/>
      <c r="P99" s="1"/>
      <c r="Q99" s="1"/>
      <c r="R99" s="26">
        <v>1.62</v>
      </c>
      <c r="S99" s="1">
        <v>3</v>
      </c>
      <c r="T99" s="26">
        <f t="shared" si="41"/>
        <v>2.4300000000000002</v>
      </c>
      <c r="U99" s="26">
        <f t="shared" si="22"/>
        <v>0.93000000000000016</v>
      </c>
      <c r="V99" s="30">
        <f t="shared" si="25"/>
        <v>18.540000000000003</v>
      </c>
      <c r="W99" s="30">
        <f t="shared" si="42"/>
        <v>111.5</v>
      </c>
      <c r="X99" s="31">
        <f t="shared" si="43"/>
        <v>0.16627802690582963</v>
      </c>
      <c r="Y99" s="32">
        <f t="shared" si="33"/>
        <v>0.18540000000000004</v>
      </c>
      <c r="Z99" s="33">
        <f t="shared" si="29"/>
        <v>1854.0000000000002</v>
      </c>
      <c r="AA99" s="1" t="s">
        <v>68</v>
      </c>
      <c r="AB99" s="1"/>
      <c r="AC99" s="1"/>
      <c r="AD99" s="1"/>
      <c r="AE99" s="26">
        <v>1.62</v>
      </c>
      <c r="AF99" s="26"/>
      <c r="AG99" s="26"/>
      <c r="AH99" s="26">
        <v>1.66</v>
      </c>
      <c r="AI99" s="1"/>
      <c r="AJ99" s="1"/>
      <c r="AK99" s="1"/>
      <c r="AL99" s="1"/>
      <c r="AM99" s="1"/>
      <c r="AN99" s="1"/>
      <c r="AO99" s="1"/>
      <c r="AP99" s="1"/>
      <c r="AQ99" s="1"/>
      <c r="AR99" s="1" t="s">
        <v>57</v>
      </c>
      <c r="AS99" s="26">
        <v>1.95</v>
      </c>
      <c r="AT99" s="26"/>
      <c r="AU99" s="26"/>
      <c r="AV99" s="26"/>
      <c r="AW99" s="26"/>
      <c r="AX99" s="26"/>
      <c r="AY99" s="26"/>
      <c r="AZ99" s="26"/>
      <c r="BA99" s="26"/>
      <c r="BB99" s="34"/>
      <c r="BC99" s="34"/>
      <c r="BD99" s="34"/>
      <c r="BE99" s="34"/>
      <c r="BF99" s="34"/>
      <c r="BG99" s="34">
        <f t="shared" si="23"/>
        <v>0.98999999999999977</v>
      </c>
      <c r="BH99" s="34">
        <f t="shared" si="21"/>
        <v>1.6137999999999999</v>
      </c>
      <c r="BI99" s="34"/>
      <c r="BJ99" s="34"/>
      <c r="BK99" s="26">
        <v>1.6</v>
      </c>
    </row>
    <row r="100" spans="1:63" ht="15.5" x14ac:dyDescent="0.35">
      <c r="A100" s="40">
        <v>45713</v>
      </c>
      <c r="B100" s="28" t="s">
        <v>59</v>
      </c>
      <c r="C100" s="1" t="s">
        <v>362</v>
      </c>
      <c r="D100" s="1" t="s">
        <v>175</v>
      </c>
      <c r="E100" s="26">
        <v>1.5</v>
      </c>
      <c r="F100" s="25" t="s">
        <v>60</v>
      </c>
      <c r="G100" s="25" t="s">
        <v>61</v>
      </c>
      <c r="H100" s="1" t="s">
        <v>70</v>
      </c>
      <c r="I100" s="1">
        <v>1</v>
      </c>
      <c r="J100" s="1">
        <v>1</v>
      </c>
      <c r="K100" s="39" t="s">
        <v>363</v>
      </c>
      <c r="L100" s="26">
        <v>1.5</v>
      </c>
      <c r="M100" s="27" t="s">
        <v>364</v>
      </c>
      <c r="N100" s="1" t="s">
        <v>4</v>
      </c>
      <c r="O100" s="1"/>
      <c r="P100" s="1"/>
      <c r="Q100" s="1"/>
      <c r="R100" s="26">
        <v>5.64</v>
      </c>
      <c r="S100" s="1">
        <v>2</v>
      </c>
      <c r="T100" s="26" t="str">
        <f t="shared" si="41"/>
        <v>0.00</v>
      </c>
      <c r="U100" s="26">
        <f t="shared" si="22"/>
        <v>-1.5</v>
      </c>
      <c r="V100" s="30">
        <f t="shared" si="25"/>
        <v>17.040000000000003</v>
      </c>
      <c r="W100" s="30">
        <f t="shared" si="42"/>
        <v>113</v>
      </c>
      <c r="X100" s="31">
        <f t="shared" ref="X100:X101" si="44">SUM(V100/W100)</f>
        <v>0.15079646017699117</v>
      </c>
      <c r="Y100" s="32">
        <f t="shared" si="33"/>
        <v>0.17040000000000002</v>
      </c>
      <c r="Z100" s="33">
        <f t="shared" si="29"/>
        <v>1704.0000000000002</v>
      </c>
      <c r="AA100" s="1" t="s">
        <v>62</v>
      </c>
      <c r="AB100" s="1"/>
      <c r="AC100" s="1"/>
      <c r="AD100" s="1"/>
      <c r="AE100" s="26">
        <v>6</v>
      </c>
      <c r="AF100" s="26"/>
      <c r="AG100" s="26"/>
      <c r="AH100" s="26">
        <v>6.26</v>
      </c>
      <c r="AI100" s="1"/>
      <c r="AJ100" s="1"/>
      <c r="AK100" s="1"/>
      <c r="AL100" s="1"/>
      <c r="AM100" s="1"/>
      <c r="AN100" s="1"/>
      <c r="AO100" s="1"/>
      <c r="AP100" s="1"/>
      <c r="AQ100" s="1"/>
      <c r="AR100" s="1" t="s">
        <v>57</v>
      </c>
      <c r="AS100" s="26">
        <v>6</v>
      </c>
      <c r="AT100" s="26"/>
      <c r="AU100" s="26"/>
      <c r="AV100" s="26"/>
      <c r="AW100" s="26"/>
      <c r="AX100" s="26"/>
      <c r="AY100" s="26"/>
      <c r="AZ100" s="26"/>
      <c r="BA100" s="26"/>
      <c r="BB100" s="34"/>
      <c r="BC100" s="34"/>
      <c r="BD100" s="34"/>
      <c r="BE100" s="34"/>
      <c r="BF100" s="34"/>
      <c r="BG100" s="34">
        <f t="shared" si="23"/>
        <v>7.8900000000000006</v>
      </c>
      <c r="BH100" s="34">
        <f t="shared" si="21"/>
        <v>5.8917999999999999</v>
      </c>
      <c r="BI100" s="34"/>
      <c r="BJ100" s="34"/>
      <c r="BK100" s="26">
        <v>6.5</v>
      </c>
    </row>
    <row r="101" spans="1:63" ht="15.5" x14ac:dyDescent="0.35">
      <c r="A101" s="40">
        <v>45713</v>
      </c>
      <c r="B101" s="28" t="s">
        <v>59</v>
      </c>
      <c r="C101" s="1" t="s">
        <v>362</v>
      </c>
      <c r="D101" s="1" t="s">
        <v>175</v>
      </c>
      <c r="E101" s="26">
        <v>1.5</v>
      </c>
      <c r="F101" s="25" t="s">
        <v>60</v>
      </c>
      <c r="G101" s="25" t="s">
        <v>61</v>
      </c>
      <c r="H101" s="1" t="s">
        <v>70</v>
      </c>
      <c r="I101" s="1">
        <v>1</v>
      </c>
      <c r="J101" s="1">
        <v>1</v>
      </c>
      <c r="K101" s="38" t="s">
        <v>363</v>
      </c>
      <c r="L101" s="26">
        <v>1.5</v>
      </c>
      <c r="M101" s="27" t="s">
        <v>364</v>
      </c>
      <c r="N101" s="1" t="s">
        <v>5</v>
      </c>
      <c r="O101" s="1"/>
      <c r="P101" s="1"/>
      <c r="Q101" s="1"/>
      <c r="R101" s="26">
        <v>1.83</v>
      </c>
      <c r="S101" s="1">
        <v>2</v>
      </c>
      <c r="T101" s="26">
        <f t="shared" si="41"/>
        <v>2.75</v>
      </c>
      <c r="U101" s="26">
        <f t="shared" si="22"/>
        <v>1.25</v>
      </c>
      <c r="V101" s="30">
        <f t="shared" si="25"/>
        <v>18.290000000000003</v>
      </c>
      <c r="W101" s="30">
        <f t="shared" si="42"/>
        <v>114.5</v>
      </c>
      <c r="X101" s="31">
        <f t="shared" si="44"/>
        <v>0.15973799126637556</v>
      </c>
      <c r="Y101" s="32">
        <f t="shared" si="33"/>
        <v>0.18290000000000003</v>
      </c>
      <c r="Z101" s="33">
        <f t="shared" si="29"/>
        <v>1829.0000000000002</v>
      </c>
      <c r="AA101" s="1" t="s">
        <v>68</v>
      </c>
      <c r="AB101" s="1"/>
      <c r="AC101" s="1"/>
      <c r="AD101" s="1"/>
      <c r="AE101" s="26">
        <v>1.95</v>
      </c>
      <c r="AF101" s="26"/>
      <c r="AG101" s="26"/>
      <c r="AH101" s="26">
        <v>2.08</v>
      </c>
      <c r="AI101" s="1"/>
      <c r="AJ101" s="1"/>
      <c r="AK101" s="1"/>
      <c r="AL101" s="1"/>
      <c r="AM101" s="1"/>
      <c r="AN101" s="1"/>
      <c r="AO101" s="1"/>
      <c r="AP101" s="1"/>
      <c r="AQ101" s="1"/>
      <c r="AR101" s="1" t="s">
        <v>57</v>
      </c>
      <c r="AS101" s="26">
        <v>1.95</v>
      </c>
      <c r="AT101" s="26"/>
      <c r="AU101" s="26"/>
      <c r="AV101" s="26"/>
      <c r="AW101" s="26"/>
      <c r="AX101" s="26"/>
      <c r="AY101" s="26"/>
      <c r="AZ101" s="26"/>
      <c r="BA101" s="26"/>
      <c r="BB101" s="34"/>
      <c r="BC101" s="34"/>
      <c r="BD101" s="34"/>
      <c r="BE101" s="34"/>
      <c r="BF101" s="34"/>
      <c r="BG101" s="34">
        <f t="shared" si="23"/>
        <v>1.62</v>
      </c>
      <c r="BH101" s="34">
        <f t="shared" ref="BH101:BH164" si="45">0.93*(AH101-1)+1</f>
        <v>2.0044000000000004</v>
      </c>
      <c r="BI101" s="34"/>
      <c r="BJ101" s="34"/>
      <c r="BK101" s="26">
        <v>2.6</v>
      </c>
    </row>
    <row r="102" spans="1:63" ht="15.5" x14ac:dyDescent="0.35">
      <c r="A102" s="40">
        <v>45714</v>
      </c>
      <c r="B102" s="28" t="s">
        <v>59</v>
      </c>
      <c r="C102" s="1" t="s">
        <v>360</v>
      </c>
      <c r="D102" s="1" t="s">
        <v>176</v>
      </c>
      <c r="E102" s="26">
        <v>2.4</v>
      </c>
      <c r="F102" s="25" t="s">
        <v>60</v>
      </c>
      <c r="G102" s="25" t="s">
        <v>61</v>
      </c>
      <c r="H102" s="1" t="s">
        <v>77</v>
      </c>
      <c r="I102" s="1">
        <v>1</v>
      </c>
      <c r="J102" s="1">
        <v>11</v>
      </c>
      <c r="K102" s="27" t="s">
        <v>359</v>
      </c>
      <c r="L102" s="26">
        <v>1</v>
      </c>
      <c r="M102" s="27" t="s">
        <v>361</v>
      </c>
      <c r="N102" s="1" t="s">
        <v>4</v>
      </c>
      <c r="O102" s="1"/>
      <c r="P102" s="1"/>
      <c r="Q102" s="1"/>
      <c r="R102" s="26">
        <v>51</v>
      </c>
      <c r="S102" s="1" t="s">
        <v>63</v>
      </c>
      <c r="T102" s="26" t="str">
        <f>IF(($AA102="W"),ROUND(($L102*$R102),2),"0.00")</f>
        <v>0.00</v>
      </c>
      <c r="U102" s="26">
        <f t="shared" ref="U102:U165" si="46">-$L102+T102</f>
        <v>-1</v>
      </c>
      <c r="V102" s="30">
        <f t="shared" si="25"/>
        <v>17.290000000000003</v>
      </c>
      <c r="W102" s="30">
        <f t="shared" si="42"/>
        <v>115.5</v>
      </c>
      <c r="X102" s="31">
        <f t="shared" ref="X102:X103" si="47">SUM(V102/W102)</f>
        <v>0.14969696969696972</v>
      </c>
      <c r="Y102" s="32">
        <f t="shared" si="33"/>
        <v>0.17290000000000003</v>
      </c>
      <c r="Z102" s="33">
        <f t="shared" si="29"/>
        <v>1729.0000000000002</v>
      </c>
      <c r="AA102" s="1" t="s">
        <v>62</v>
      </c>
      <c r="AB102" s="1"/>
      <c r="AC102" s="1"/>
      <c r="AD102" s="1"/>
      <c r="AE102" s="26">
        <v>51</v>
      </c>
      <c r="AF102" s="26"/>
      <c r="AG102" s="26"/>
      <c r="AH102" s="26">
        <v>49.16</v>
      </c>
      <c r="AI102" s="1"/>
      <c r="AJ102" s="1"/>
      <c r="AK102" s="1"/>
      <c r="AL102" s="1"/>
      <c r="AM102" s="1"/>
      <c r="AN102" s="1"/>
      <c r="AO102" s="1"/>
      <c r="AP102" s="1"/>
      <c r="AQ102" s="1"/>
      <c r="AR102" s="1" t="s">
        <v>57</v>
      </c>
      <c r="AS102" s="26">
        <v>51</v>
      </c>
      <c r="AT102" s="26"/>
      <c r="AU102" s="26"/>
      <c r="AV102" s="26"/>
      <c r="AW102" s="26"/>
      <c r="AX102" s="26"/>
      <c r="AY102" s="26"/>
      <c r="AZ102" s="26"/>
      <c r="BA102" s="26"/>
      <c r="BB102" s="34"/>
      <c r="BC102" s="34"/>
      <c r="BD102" s="34"/>
      <c r="BE102" s="34"/>
      <c r="BF102" s="34"/>
      <c r="BG102" s="34">
        <f t="shared" ref="BG102:BG194" si="48">((AH102*(L102))-(L102))</f>
        <v>48.16</v>
      </c>
      <c r="BH102" s="34">
        <f t="shared" si="45"/>
        <v>45.788800000000002</v>
      </c>
      <c r="BI102" s="34"/>
      <c r="BJ102" s="34"/>
      <c r="BK102" s="26">
        <v>44.4</v>
      </c>
    </row>
    <row r="103" spans="1:63" ht="15.5" x14ac:dyDescent="0.35">
      <c r="A103" s="40">
        <v>45714</v>
      </c>
      <c r="B103" s="28" t="s">
        <v>59</v>
      </c>
      <c r="C103" s="1" t="s">
        <v>360</v>
      </c>
      <c r="D103" s="1" t="s">
        <v>176</v>
      </c>
      <c r="E103" s="26">
        <v>2.4</v>
      </c>
      <c r="F103" s="25" t="s">
        <v>60</v>
      </c>
      <c r="G103" s="25" t="s">
        <v>61</v>
      </c>
      <c r="H103" s="1" t="s">
        <v>77</v>
      </c>
      <c r="I103" s="1">
        <v>1</v>
      </c>
      <c r="J103" s="1">
        <v>11</v>
      </c>
      <c r="K103" s="27" t="s">
        <v>359</v>
      </c>
      <c r="L103" s="26">
        <v>2</v>
      </c>
      <c r="M103" s="27" t="s">
        <v>361</v>
      </c>
      <c r="N103" s="1" t="s">
        <v>5</v>
      </c>
      <c r="O103" s="1"/>
      <c r="P103" s="1"/>
      <c r="Q103" s="1"/>
      <c r="R103" s="26">
        <v>7</v>
      </c>
      <c r="S103" s="1" t="s">
        <v>63</v>
      </c>
      <c r="T103" s="26" t="str">
        <f>IF(($AA103="W"),ROUND(($L103*$R103),2),"0.00")</f>
        <v>0.00</v>
      </c>
      <c r="U103" s="26">
        <f t="shared" si="46"/>
        <v>-2</v>
      </c>
      <c r="V103" s="30">
        <f t="shared" si="25"/>
        <v>15.290000000000003</v>
      </c>
      <c r="W103" s="30">
        <f t="shared" si="42"/>
        <v>117.5</v>
      </c>
      <c r="X103" s="31">
        <f t="shared" si="47"/>
        <v>0.13012765957446812</v>
      </c>
      <c r="Y103" s="32">
        <f t="shared" si="33"/>
        <v>0.15290000000000004</v>
      </c>
      <c r="Z103" s="33">
        <f t="shared" si="29"/>
        <v>1529.0000000000002</v>
      </c>
      <c r="AA103" s="1" t="s">
        <v>62</v>
      </c>
      <c r="AB103" s="1"/>
      <c r="AC103" s="1"/>
      <c r="AD103" s="1"/>
      <c r="AE103" s="26">
        <v>7</v>
      </c>
      <c r="AF103" s="26"/>
      <c r="AG103" s="26"/>
      <c r="AH103" s="26">
        <v>5.9</v>
      </c>
      <c r="AI103" s="1"/>
      <c r="AJ103" s="1"/>
      <c r="AK103" s="1"/>
      <c r="AL103" s="1"/>
      <c r="AM103" s="1"/>
      <c r="AN103" s="1"/>
      <c r="AO103" s="1"/>
      <c r="AP103" s="1"/>
      <c r="AQ103" s="1"/>
      <c r="AR103" s="1" t="s">
        <v>57</v>
      </c>
      <c r="AS103" s="26">
        <v>7</v>
      </c>
      <c r="AT103" s="26"/>
      <c r="AU103" s="26"/>
      <c r="AV103" s="26"/>
      <c r="AW103" s="26"/>
      <c r="AX103" s="26"/>
      <c r="AY103" s="26"/>
      <c r="AZ103" s="26"/>
      <c r="BA103" s="26"/>
      <c r="BB103" s="34"/>
      <c r="BC103" s="34"/>
      <c r="BD103" s="34"/>
      <c r="BE103" s="34"/>
      <c r="BF103" s="34"/>
      <c r="BG103" s="34">
        <f t="shared" si="48"/>
        <v>9.8000000000000007</v>
      </c>
      <c r="BH103" s="34">
        <f t="shared" si="45"/>
        <v>5.5570000000000004</v>
      </c>
      <c r="BI103" s="34"/>
      <c r="BJ103" s="34"/>
      <c r="BK103" s="26">
        <v>5.9</v>
      </c>
    </row>
    <row r="104" spans="1:63" ht="15.5" x14ac:dyDescent="0.35">
      <c r="A104" s="40">
        <v>45717</v>
      </c>
      <c r="B104" s="28" t="s">
        <v>59</v>
      </c>
      <c r="C104" s="1" t="s">
        <v>365</v>
      </c>
      <c r="D104" s="1" t="s">
        <v>173</v>
      </c>
      <c r="E104" s="1">
        <v>2.15</v>
      </c>
      <c r="F104" s="25" t="s">
        <v>60</v>
      </c>
      <c r="G104" s="25" t="s">
        <v>61</v>
      </c>
      <c r="H104" s="1" t="s">
        <v>81</v>
      </c>
      <c r="I104" s="1">
        <v>4</v>
      </c>
      <c r="J104" s="1">
        <v>3</v>
      </c>
      <c r="K104" s="37" t="s">
        <v>259</v>
      </c>
      <c r="L104" s="26">
        <v>1</v>
      </c>
      <c r="M104" s="27" t="s">
        <v>366</v>
      </c>
      <c r="N104" s="1" t="s">
        <v>4</v>
      </c>
      <c r="O104" s="1"/>
      <c r="P104" s="1"/>
      <c r="Q104" s="1"/>
      <c r="R104" s="26">
        <v>11</v>
      </c>
      <c r="S104" s="1">
        <v>3</v>
      </c>
      <c r="T104" s="26" t="str">
        <f t="shared" ref="T104:T167" si="49">IF(($AA104="W"),ROUND(($L104*$R104),2),"0.00")</f>
        <v>0.00</v>
      </c>
      <c r="U104" s="26">
        <f t="shared" si="46"/>
        <v>-1</v>
      </c>
      <c r="V104" s="30">
        <f t="shared" si="25"/>
        <v>14.290000000000003</v>
      </c>
      <c r="W104" s="30">
        <f t="shared" si="42"/>
        <v>118.5</v>
      </c>
      <c r="X104" s="31">
        <f t="shared" ref="X104:X106" si="50">SUM(V104/W104)</f>
        <v>0.12059071729957808</v>
      </c>
      <c r="Y104" s="32">
        <f t="shared" si="33"/>
        <v>0.14290000000000003</v>
      </c>
      <c r="Z104" s="33">
        <f t="shared" si="29"/>
        <v>1429.0000000000002</v>
      </c>
      <c r="AA104" s="1" t="s">
        <v>62</v>
      </c>
      <c r="AB104" s="1"/>
      <c r="AC104" s="1"/>
      <c r="AD104" s="1"/>
      <c r="AE104" s="26">
        <v>11</v>
      </c>
      <c r="AF104" s="26"/>
      <c r="AG104" s="26"/>
      <c r="AH104" s="26">
        <v>11.9</v>
      </c>
      <c r="AI104" s="1"/>
      <c r="AJ104" s="1"/>
      <c r="AK104" s="1"/>
      <c r="AL104" s="1"/>
      <c r="AM104" s="1"/>
      <c r="AN104" s="1"/>
      <c r="AO104" s="1"/>
      <c r="AP104" s="1"/>
      <c r="AQ104" s="1"/>
      <c r="AR104" s="1" t="s">
        <v>57</v>
      </c>
      <c r="AS104" s="26">
        <v>11</v>
      </c>
      <c r="AT104" s="26"/>
      <c r="AU104" s="26"/>
      <c r="AV104" s="26"/>
      <c r="AW104" s="26"/>
      <c r="AX104" s="26"/>
      <c r="AY104" s="26"/>
      <c r="AZ104" s="26"/>
      <c r="BA104" s="26"/>
      <c r="BB104" s="34"/>
      <c r="BC104" s="34"/>
      <c r="BD104" s="34"/>
      <c r="BE104" s="34"/>
      <c r="BF104" s="34"/>
      <c r="BG104" s="34">
        <f t="shared" si="48"/>
        <v>10.9</v>
      </c>
      <c r="BH104" s="34">
        <f t="shared" si="45"/>
        <v>11.137</v>
      </c>
      <c r="BI104" s="34"/>
      <c r="BJ104" s="34"/>
      <c r="BK104" s="26">
        <v>9</v>
      </c>
    </row>
    <row r="105" spans="1:63" ht="15.5" x14ac:dyDescent="0.35">
      <c r="A105" s="40">
        <v>45717</v>
      </c>
      <c r="B105" s="28" t="s">
        <v>59</v>
      </c>
      <c r="C105" s="1" t="s">
        <v>365</v>
      </c>
      <c r="D105" s="1" t="s">
        <v>173</v>
      </c>
      <c r="E105" s="1">
        <v>2.15</v>
      </c>
      <c r="F105" s="25" t="s">
        <v>60</v>
      </c>
      <c r="G105" s="25" t="s">
        <v>61</v>
      </c>
      <c r="H105" s="1" t="s">
        <v>81</v>
      </c>
      <c r="I105" s="1">
        <v>4</v>
      </c>
      <c r="J105" s="1">
        <v>3</v>
      </c>
      <c r="K105" s="38" t="s">
        <v>259</v>
      </c>
      <c r="L105" s="26">
        <v>1</v>
      </c>
      <c r="M105" s="27" t="s">
        <v>366</v>
      </c>
      <c r="N105" s="1" t="s">
        <v>5</v>
      </c>
      <c r="O105" s="1"/>
      <c r="P105" s="1"/>
      <c r="Q105" s="1"/>
      <c r="R105" s="26">
        <v>2.8</v>
      </c>
      <c r="S105" s="1">
        <v>3</v>
      </c>
      <c r="T105" s="26">
        <f t="shared" si="49"/>
        <v>2.8</v>
      </c>
      <c r="U105" s="26">
        <f t="shared" si="46"/>
        <v>1.7999999999999998</v>
      </c>
      <c r="V105" s="30">
        <f t="shared" ref="V105:V168" si="51">V104+U105</f>
        <v>16.090000000000003</v>
      </c>
      <c r="W105" s="30">
        <f t="shared" si="42"/>
        <v>119.5</v>
      </c>
      <c r="X105" s="31">
        <f t="shared" si="50"/>
        <v>0.13464435146443518</v>
      </c>
      <c r="Y105" s="32">
        <f t="shared" si="33"/>
        <v>0.16090000000000004</v>
      </c>
      <c r="Z105" s="33">
        <f t="shared" si="29"/>
        <v>1609.0000000000005</v>
      </c>
      <c r="AA105" s="1" t="s">
        <v>68</v>
      </c>
      <c r="AB105" s="1"/>
      <c r="AC105" s="1"/>
      <c r="AD105" s="1"/>
      <c r="AE105" s="26">
        <v>2.8</v>
      </c>
      <c r="AF105" s="26"/>
      <c r="AG105" s="26"/>
      <c r="AH105" s="26">
        <v>2.4700000000000002</v>
      </c>
      <c r="AI105" s="1"/>
      <c r="AJ105" s="1"/>
      <c r="AK105" s="1"/>
      <c r="AL105" s="1"/>
      <c r="AM105" s="1"/>
      <c r="AN105" s="1"/>
      <c r="AO105" s="1"/>
      <c r="AP105" s="1"/>
      <c r="AQ105" s="1"/>
      <c r="AR105" s="1" t="s">
        <v>57</v>
      </c>
      <c r="AS105" s="26">
        <v>2.8</v>
      </c>
      <c r="AT105" s="26"/>
      <c r="AU105" s="26"/>
      <c r="AV105" s="26"/>
      <c r="AW105" s="26"/>
      <c r="AX105" s="26"/>
      <c r="AY105" s="26"/>
      <c r="AZ105" s="26"/>
      <c r="BA105" s="26"/>
      <c r="BB105" s="34"/>
      <c r="BC105" s="34"/>
      <c r="BD105" s="34"/>
      <c r="BE105" s="34"/>
      <c r="BF105" s="34"/>
      <c r="BG105" s="34">
        <f t="shared" si="48"/>
        <v>1.4700000000000002</v>
      </c>
      <c r="BH105" s="34">
        <f t="shared" si="45"/>
        <v>2.3671000000000002</v>
      </c>
      <c r="BI105" s="34"/>
      <c r="BJ105" s="34"/>
      <c r="BK105" s="26">
        <v>2</v>
      </c>
    </row>
    <row r="106" spans="1:63" ht="15.5" x14ac:dyDescent="0.35">
      <c r="A106" s="40">
        <v>45717</v>
      </c>
      <c r="B106" s="28" t="s">
        <v>59</v>
      </c>
      <c r="C106" s="1" t="s">
        <v>372</v>
      </c>
      <c r="D106" s="1" t="s">
        <v>173</v>
      </c>
      <c r="E106" s="1">
        <v>1.05</v>
      </c>
      <c r="F106" s="25" t="s">
        <v>60</v>
      </c>
      <c r="G106" s="25" t="s">
        <v>61</v>
      </c>
      <c r="H106" s="1" t="s">
        <v>81</v>
      </c>
      <c r="I106" s="1">
        <v>2</v>
      </c>
      <c r="J106" s="1">
        <v>2</v>
      </c>
      <c r="K106" s="27" t="s">
        <v>207</v>
      </c>
      <c r="L106" s="26">
        <v>1</v>
      </c>
      <c r="M106" s="27" t="s">
        <v>367</v>
      </c>
      <c r="N106" s="1" t="s">
        <v>4</v>
      </c>
      <c r="O106" s="1"/>
      <c r="P106" s="1"/>
      <c r="Q106" s="1"/>
      <c r="R106" s="26">
        <v>21</v>
      </c>
      <c r="S106" s="1" t="s">
        <v>63</v>
      </c>
      <c r="T106" s="26" t="str">
        <f t="shared" si="49"/>
        <v>0.00</v>
      </c>
      <c r="U106" s="26">
        <f t="shared" si="46"/>
        <v>-1</v>
      </c>
      <c r="V106" s="30">
        <f t="shared" si="51"/>
        <v>15.090000000000003</v>
      </c>
      <c r="W106" s="30">
        <f t="shared" si="42"/>
        <v>120.5</v>
      </c>
      <c r="X106" s="31">
        <f t="shared" si="50"/>
        <v>0.12522821576763488</v>
      </c>
      <c r="Y106" s="32">
        <f t="shared" si="33"/>
        <v>0.15090000000000003</v>
      </c>
      <c r="Z106" s="33">
        <f t="shared" si="29"/>
        <v>1509.0000000000005</v>
      </c>
      <c r="AA106" s="1" t="s">
        <v>62</v>
      </c>
      <c r="AB106" s="1"/>
      <c r="AC106" s="1"/>
      <c r="AD106" s="1"/>
      <c r="AE106" s="26">
        <v>21</v>
      </c>
      <c r="AF106" s="26"/>
      <c r="AG106" s="26"/>
      <c r="AH106" s="26">
        <v>28.5</v>
      </c>
      <c r="AI106" s="1"/>
      <c r="AJ106" s="1"/>
      <c r="AK106" s="1"/>
      <c r="AL106" s="1"/>
      <c r="AM106" s="1"/>
      <c r="AN106" s="1"/>
      <c r="AO106" s="1"/>
      <c r="AP106" s="1"/>
      <c r="AQ106" s="1"/>
      <c r="AR106" s="1" t="s">
        <v>52</v>
      </c>
      <c r="AS106" s="1"/>
      <c r="AT106" s="26"/>
      <c r="AU106" s="26"/>
      <c r="AV106" s="26"/>
      <c r="AW106" s="26"/>
      <c r="AX106" s="26"/>
      <c r="AY106" s="26"/>
      <c r="AZ106" s="26"/>
      <c r="BA106" s="26"/>
      <c r="BB106" s="34"/>
      <c r="BC106" s="34"/>
      <c r="BD106" s="34"/>
      <c r="BE106" s="34"/>
      <c r="BF106" s="34"/>
      <c r="BG106" s="34">
        <f t="shared" si="48"/>
        <v>27.5</v>
      </c>
      <c r="BH106" s="34">
        <f t="shared" si="45"/>
        <v>26.575000000000003</v>
      </c>
      <c r="BI106" s="34"/>
      <c r="BJ106" s="34"/>
      <c r="BK106" s="26">
        <v>21</v>
      </c>
    </row>
    <row r="107" spans="1:63" ht="15.5" x14ac:dyDescent="0.35">
      <c r="A107" s="40">
        <v>45717</v>
      </c>
      <c r="B107" s="28" t="s">
        <v>59</v>
      </c>
      <c r="C107" s="1" t="s">
        <v>372</v>
      </c>
      <c r="D107" s="1" t="s">
        <v>173</v>
      </c>
      <c r="E107" s="26">
        <v>2.5</v>
      </c>
      <c r="F107" s="25" t="s">
        <v>60</v>
      </c>
      <c r="G107" s="25" t="s">
        <v>61</v>
      </c>
      <c r="H107" s="1" t="s">
        <v>81</v>
      </c>
      <c r="I107" s="1">
        <v>5</v>
      </c>
      <c r="J107" s="1">
        <v>2</v>
      </c>
      <c r="K107" s="27" t="s">
        <v>210</v>
      </c>
      <c r="L107" s="26">
        <v>1</v>
      </c>
      <c r="M107" s="27" t="s">
        <v>368</v>
      </c>
      <c r="N107" s="1" t="s">
        <v>4</v>
      </c>
      <c r="O107" s="1"/>
      <c r="P107" s="1"/>
      <c r="Q107" s="1"/>
      <c r="R107" s="26">
        <v>5.5</v>
      </c>
      <c r="S107" s="1" t="s">
        <v>63</v>
      </c>
      <c r="T107" s="26" t="str">
        <f t="shared" si="49"/>
        <v>0.00</v>
      </c>
      <c r="U107" s="26">
        <f t="shared" si="46"/>
        <v>-1</v>
      </c>
      <c r="V107" s="30">
        <f t="shared" si="51"/>
        <v>14.090000000000003</v>
      </c>
      <c r="W107" s="30">
        <f t="shared" si="42"/>
        <v>121.5</v>
      </c>
      <c r="X107" s="31">
        <f t="shared" ref="X107:X124" si="52">SUM(V107/W107)</f>
        <v>0.11596707818930044</v>
      </c>
      <c r="Y107" s="32">
        <f t="shared" si="33"/>
        <v>0.14090000000000003</v>
      </c>
      <c r="Z107" s="33">
        <f t="shared" ref="Z107:Z170" si="53">V107*100</f>
        <v>1409.0000000000005</v>
      </c>
      <c r="AA107" s="1" t="s">
        <v>62</v>
      </c>
      <c r="AB107" s="1"/>
      <c r="AC107" s="1"/>
      <c r="AD107" s="1"/>
      <c r="AE107" s="26">
        <v>5.5</v>
      </c>
      <c r="AF107" s="26"/>
      <c r="AG107" s="26"/>
      <c r="AH107" s="26">
        <v>6.8</v>
      </c>
      <c r="AI107" s="1"/>
      <c r="AJ107" s="1"/>
      <c r="AK107" s="1"/>
      <c r="AL107" s="1"/>
      <c r="AM107" s="1"/>
      <c r="AN107" s="1"/>
      <c r="AO107" s="1"/>
      <c r="AP107" s="1"/>
      <c r="AQ107" s="1"/>
      <c r="AR107" s="1" t="s">
        <v>52</v>
      </c>
      <c r="AS107" s="1"/>
      <c r="AT107" s="26"/>
      <c r="AU107" s="26"/>
      <c r="AV107" s="26"/>
      <c r="AW107" s="26"/>
      <c r="AX107" s="26"/>
      <c r="AY107" s="26"/>
      <c r="AZ107" s="26"/>
      <c r="BA107" s="26"/>
      <c r="BB107" s="34"/>
      <c r="BC107" s="34"/>
      <c r="BD107" s="34"/>
      <c r="BE107" s="34"/>
      <c r="BF107" s="34"/>
      <c r="BG107" s="34">
        <f t="shared" si="48"/>
        <v>5.8</v>
      </c>
      <c r="BH107" s="34">
        <f t="shared" si="45"/>
        <v>6.3940000000000001</v>
      </c>
      <c r="BI107" s="34"/>
      <c r="BJ107" s="34"/>
      <c r="BK107" s="26">
        <v>5.5</v>
      </c>
    </row>
    <row r="108" spans="1:63" ht="15.5" x14ac:dyDescent="0.35">
      <c r="A108" s="40">
        <v>45717</v>
      </c>
      <c r="B108" s="28" t="s">
        <v>59</v>
      </c>
      <c r="C108" s="1" t="s">
        <v>372</v>
      </c>
      <c r="D108" s="1" t="s">
        <v>173</v>
      </c>
      <c r="E108" s="26">
        <v>2.5</v>
      </c>
      <c r="F108" s="25" t="s">
        <v>60</v>
      </c>
      <c r="G108" s="25" t="s">
        <v>61</v>
      </c>
      <c r="H108" s="1" t="s">
        <v>81</v>
      </c>
      <c r="I108" s="1">
        <v>5</v>
      </c>
      <c r="J108" s="1">
        <v>7</v>
      </c>
      <c r="K108" s="27" t="s">
        <v>209</v>
      </c>
      <c r="L108" s="26">
        <v>1</v>
      </c>
      <c r="M108" s="27" t="s">
        <v>369</v>
      </c>
      <c r="N108" s="1" t="s">
        <v>4</v>
      </c>
      <c r="O108" s="1"/>
      <c r="P108" s="1"/>
      <c r="Q108" s="1"/>
      <c r="R108" s="26">
        <v>9.5</v>
      </c>
      <c r="S108" s="1" t="s">
        <v>63</v>
      </c>
      <c r="T108" s="26" t="str">
        <f t="shared" si="49"/>
        <v>0.00</v>
      </c>
      <c r="U108" s="26">
        <f t="shared" si="46"/>
        <v>-1</v>
      </c>
      <c r="V108" s="30">
        <f t="shared" si="51"/>
        <v>13.090000000000003</v>
      </c>
      <c r="W108" s="30">
        <f t="shared" si="42"/>
        <v>122.5</v>
      </c>
      <c r="X108" s="31">
        <f t="shared" si="52"/>
        <v>0.10685714285714289</v>
      </c>
      <c r="Y108" s="32">
        <f t="shared" si="33"/>
        <v>0.13090000000000004</v>
      </c>
      <c r="Z108" s="33">
        <f t="shared" si="53"/>
        <v>1309.0000000000005</v>
      </c>
      <c r="AA108" s="1" t="s">
        <v>62</v>
      </c>
      <c r="AB108" s="1"/>
      <c r="AC108" s="1"/>
      <c r="AD108" s="1"/>
      <c r="AE108" s="26">
        <v>10.199999999999999</v>
      </c>
      <c r="AF108" s="26"/>
      <c r="AG108" s="26"/>
      <c r="AH108" s="26">
        <v>12.5</v>
      </c>
      <c r="AI108" s="1"/>
      <c r="AJ108" s="1"/>
      <c r="AK108" s="1"/>
      <c r="AL108" s="1"/>
      <c r="AM108" s="1"/>
      <c r="AN108" s="1"/>
      <c r="AO108" s="1"/>
      <c r="AP108" s="1"/>
      <c r="AQ108" s="1"/>
      <c r="AR108" s="1" t="s">
        <v>52</v>
      </c>
      <c r="AS108" s="1"/>
      <c r="AT108" s="26"/>
      <c r="AU108" s="26"/>
      <c r="AV108" s="26"/>
      <c r="AW108" s="26"/>
      <c r="AX108" s="26"/>
      <c r="AY108" s="26"/>
      <c r="AZ108" s="26"/>
      <c r="BA108" s="26"/>
      <c r="BB108" s="34"/>
      <c r="BC108" s="34"/>
      <c r="BD108" s="34"/>
      <c r="BE108" s="34"/>
      <c r="BF108" s="34"/>
      <c r="BG108" s="34">
        <f t="shared" si="48"/>
        <v>11.5</v>
      </c>
      <c r="BH108" s="34">
        <f t="shared" si="45"/>
        <v>11.695</v>
      </c>
      <c r="BI108" s="34"/>
      <c r="BJ108" s="34"/>
      <c r="BK108" s="26">
        <v>10.199999999999999</v>
      </c>
    </row>
    <row r="109" spans="1:63" ht="15.5" x14ac:dyDescent="0.35">
      <c r="A109" s="40">
        <v>45717</v>
      </c>
      <c r="B109" s="28" t="s">
        <v>59</v>
      </c>
      <c r="C109" s="1" t="s">
        <v>372</v>
      </c>
      <c r="D109" s="1" t="s">
        <v>173</v>
      </c>
      <c r="E109" s="26">
        <v>5.3</v>
      </c>
      <c r="F109" s="25" t="s">
        <v>60</v>
      </c>
      <c r="G109" s="25" t="s">
        <v>61</v>
      </c>
      <c r="H109" s="1" t="s">
        <v>75</v>
      </c>
      <c r="I109" s="1">
        <v>7</v>
      </c>
      <c r="J109" s="1">
        <v>10</v>
      </c>
      <c r="K109" s="38" t="s">
        <v>338</v>
      </c>
      <c r="L109" s="26">
        <v>1.5</v>
      </c>
      <c r="M109" s="27" t="s">
        <v>370</v>
      </c>
      <c r="N109" s="1" t="s">
        <v>4</v>
      </c>
      <c r="O109" s="1"/>
      <c r="P109" s="1"/>
      <c r="Q109" s="1"/>
      <c r="R109" s="26">
        <v>9.5</v>
      </c>
      <c r="S109" s="1">
        <v>1</v>
      </c>
      <c r="T109" s="26">
        <f t="shared" si="49"/>
        <v>14.25</v>
      </c>
      <c r="U109" s="26">
        <f t="shared" si="46"/>
        <v>12.75</v>
      </c>
      <c r="V109" s="30">
        <f t="shared" si="51"/>
        <v>25.840000000000003</v>
      </c>
      <c r="W109" s="30">
        <f t="shared" si="42"/>
        <v>124</v>
      </c>
      <c r="X109" s="31">
        <f t="shared" si="52"/>
        <v>0.20838709677419356</v>
      </c>
      <c r="Y109" s="32">
        <f t="shared" si="33"/>
        <v>0.25840000000000002</v>
      </c>
      <c r="Z109" s="33">
        <f t="shared" si="53"/>
        <v>2584.0000000000005</v>
      </c>
      <c r="AA109" s="1" t="s">
        <v>68</v>
      </c>
      <c r="AB109" s="1"/>
      <c r="AC109" s="1"/>
      <c r="AD109" s="1"/>
      <c r="AE109" s="26">
        <v>7.6</v>
      </c>
      <c r="AF109" s="26"/>
      <c r="AG109" s="26"/>
      <c r="AH109" s="26">
        <v>8.4</v>
      </c>
      <c r="AI109" s="1"/>
      <c r="AJ109" s="1"/>
      <c r="AK109" s="1"/>
      <c r="AL109" s="1"/>
      <c r="AM109" s="1"/>
      <c r="AN109" s="1"/>
      <c r="AO109" s="1"/>
      <c r="AP109" s="1"/>
      <c r="AQ109" s="1"/>
      <c r="AR109" s="1" t="s">
        <v>57</v>
      </c>
      <c r="AS109" s="26">
        <v>9.5</v>
      </c>
      <c r="AT109" s="26"/>
      <c r="AU109" s="26"/>
      <c r="AV109" s="26"/>
      <c r="AW109" s="26"/>
      <c r="AX109" s="26"/>
      <c r="AY109" s="26"/>
      <c r="AZ109" s="26"/>
      <c r="BA109" s="26"/>
      <c r="BB109" s="34"/>
      <c r="BC109" s="34"/>
      <c r="BD109" s="34"/>
      <c r="BE109" s="34"/>
      <c r="BF109" s="34"/>
      <c r="BG109" s="34">
        <f t="shared" si="48"/>
        <v>11.100000000000001</v>
      </c>
      <c r="BH109" s="34">
        <f t="shared" si="45"/>
        <v>7.8820000000000006</v>
      </c>
      <c r="BI109" s="34"/>
      <c r="BJ109" s="34"/>
      <c r="BK109" s="26">
        <v>7.6</v>
      </c>
    </row>
    <row r="110" spans="1:63" ht="15.5" x14ac:dyDescent="0.35">
      <c r="A110" s="40">
        <v>45717</v>
      </c>
      <c r="B110" s="28" t="s">
        <v>59</v>
      </c>
      <c r="C110" s="1" t="s">
        <v>372</v>
      </c>
      <c r="D110" s="1" t="s">
        <v>173</v>
      </c>
      <c r="E110" s="1">
        <v>7.44</v>
      </c>
      <c r="F110" s="25" t="s">
        <v>60</v>
      </c>
      <c r="G110" s="25" t="s">
        <v>61</v>
      </c>
      <c r="H110" s="1" t="s">
        <v>148</v>
      </c>
      <c r="I110" s="1">
        <v>8</v>
      </c>
      <c r="J110" s="1">
        <v>2</v>
      </c>
      <c r="K110" s="27" t="s">
        <v>202</v>
      </c>
      <c r="L110" s="26">
        <v>1.5</v>
      </c>
      <c r="M110" s="27" t="s">
        <v>371</v>
      </c>
      <c r="N110" s="1" t="s">
        <v>4</v>
      </c>
      <c r="O110" s="1"/>
      <c r="P110" s="1"/>
      <c r="Q110" s="1"/>
      <c r="R110" s="26">
        <v>2.7</v>
      </c>
      <c r="S110" s="1" t="s">
        <v>63</v>
      </c>
      <c r="T110" s="26" t="str">
        <f t="shared" si="49"/>
        <v>0.00</v>
      </c>
      <c r="U110" s="26">
        <f t="shared" si="46"/>
        <v>-1.5</v>
      </c>
      <c r="V110" s="30">
        <f t="shared" si="51"/>
        <v>24.340000000000003</v>
      </c>
      <c r="W110" s="30">
        <f t="shared" si="42"/>
        <v>125.5</v>
      </c>
      <c r="X110" s="31">
        <f t="shared" si="52"/>
        <v>0.19394422310756976</v>
      </c>
      <c r="Y110" s="32">
        <f t="shared" si="33"/>
        <v>0.24340000000000003</v>
      </c>
      <c r="Z110" s="33">
        <f t="shared" si="53"/>
        <v>2434.0000000000005</v>
      </c>
      <c r="AA110" s="1" t="s">
        <v>62</v>
      </c>
      <c r="AB110" s="1"/>
      <c r="AC110" s="1"/>
      <c r="AD110" s="1"/>
      <c r="AE110" s="26">
        <v>2.7</v>
      </c>
      <c r="AF110" s="26"/>
      <c r="AG110" s="26"/>
      <c r="AH110" s="26">
        <v>3.1</v>
      </c>
      <c r="AI110" s="1"/>
      <c r="AJ110" s="1"/>
      <c r="AK110" s="1"/>
      <c r="AL110" s="1"/>
      <c r="AM110" s="1"/>
      <c r="AN110" s="1"/>
      <c r="AO110" s="1"/>
      <c r="AP110" s="1"/>
      <c r="AQ110" s="1"/>
      <c r="AR110" s="1" t="s">
        <v>52</v>
      </c>
      <c r="AS110" s="26"/>
      <c r="AT110" s="26"/>
      <c r="AU110" s="26"/>
      <c r="AV110" s="26"/>
      <c r="AW110" s="26"/>
      <c r="AX110" s="26"/>
      <c r="AY110" s="26"/>
      <c r="AZ110" s="26"/>
      <c r="BA110" s="26"/>
      <c r="BB110" s="34"/>
      <c r="BC110" s="34"/>
      <c r="BD110" s="34"/>
      <c r="BE110" s="34"/>
      <c r="BF110" s="34"/>
      <c r="BG110" s="34">
        <f t="shared" si="48"/>
        <v>3.1500000000000004</v>
      </c>
      <c r="BH110" s="34">
        <f t="shared" si="45"/>
        <v>2.9530000000000003</v>
      </c>
      <c r="BI110" s="34"/>
      <c r="BJ110" s="34"/>
      <c r="BK110" s="26">
        <v>2.7</v>
      </c>
    </row>
    <row r="111" spans="1:63" ht="15.5" x14ac:dyDescent="0.35">
      <c r="A111" s="40">
        <v>45718</v>
      </c>
      <c r="B111" s="28" t="s">
        <v>59</v>
      </c>
      <c r="C111" s="29" t="s">
        <v>375</v>
      </c>
      <c r="D111" s="1" t="s">
        <v>174</v>
      </c>
      <c r="E111" s="1">
        <v>1.55</v>
      </c>
      <c r="F111" s="25" t="s">
        <v>60</v>
      </c>
      <c r="G111" s="25" t="s">
        <v>61</v>
      </c>
      <c r="H111" s="1" t="s">
        <v>90</v>
      </c>
      <c r="I111" s="1">
        <v>2</v>
      </c>
      <c r="J111" s="1">
        <v>10</v>
      </c>
      <c r="K111" s="37" t="s">
        <v>373</v>
      </c>
      <c r="L111" s="26">
        <v>1.5</v>
      </c>
      <c r="M111" s="27" t="s">
        <v>374</v>
      </c>
      <c r="N111" s="1" t="s">
        <v>4</v>
      </c>
      <c r="O111" s="1"/>
      <c r="P111" s="1"/>
      <c r="Q111" s="1"/>
      <c r="R111" s="26">
        <v>2.9</v>
      </c>
      <c r="S111" s="1">
        <v>3</v>
      </c>
      <c r="T111" s="26" t="str">
        <f t="shared" si="49"/>
        <v>0.00</v>
      </c>
      <c r="U111" s="26">
        <f t="shared" si="46"/>
        <v>-1.5</v>
      </c>
      <c r="V111" s="30">
        <f t="shared" si="51"/>
        <v>22.840000000000003</v>
      </c>
      <c r="W111" s="30">
        <f t="shared" si="42"/>
        <v>127</v>
      </c>
      <c r="X111" s="31">
        <f t="shared" si="52"/>
        <v>0.17984251968503939</v>
      </c>
      <c r="Y111" s="32">
        <f t="shared" ref="Y111:Y174" si="54">V111/100</f>
        <v>0.22840000000000005</v>
      </c>
      <c r="Z111" s="33">
        <f t="shared" si="53"/>
        <v>2284.0000000000005</v>
      </c>
      <c r="AA111" s="1" t="s">
        <v>62</v>
      </c>
      <c r="AB111" s="1"/>
      <c r="AC111" s="1"/>
      <c r="AD111" s="1"/>
      <c r="AE111" s="26">
        <v>2.9</v>
      </c>
      <c r="AF111" s="26"/>
      <c r="AG111" s="26"/>
      <c r="AH111" s="26">
        <v>1.99</v>
      </c>
      <c r="AI111" s="1"/>
      <c r="AJ111" s="1"/>
      <c r="AK111" s="1"/>
      <c r="AL111" s="1"/>
      <c r="AM111" s="1"/>
      <c r="AN111" s="1"/>
      <c r="AO111" s="1"/>
      <c r="AP111" s="1"/>
      <c r="AQ111" s="1"/>
      <c r="AR111" s="1" t="s">
        <v>52</v>
      </c>
      <c r="AS111" s="26"/>
      <c r="AT111" s="26"/>
      <c r="AU111" s="26"/>
      <c r="AV111" s="26"/>
      <c r="AW111" s="26"/>
      <c r="AX111" s="26"/>
      <c r="AY111" s="26"/>
      <c r="AZ111" s="26"/>
      <c r="BA111" s="26"/>
      <c r="BB111" s="34"/>
      <c r="BC111" s="34"/>
      <c r="BD111" s="34"/>
      <c r="BE111" s="34"/>
      <c r="BF111" s="34"/>
      <c r="BG111" s="34">
        <f t="shared" si="48"/>
        <v>1.4849999999999999</v>
      </c>
      <c r="BH111" s="34">
        <f t="shared" si="45"/>
        <v>1.9207000000000001</v>
      </c>
      <c r="BI111" s="34"/>
      <c r="BJ111" s="34"/>
      <c r="BK111" s="26">
        <v>2.9</v>
      </c>
    </row>
    <row r="112" spans="1:63" ht="15.5" x14ac:dyDescent="0.35">
      <c r="A112" s="40">
        <v>45721</v>
      </c>
      <c r="B112" s="28" t="s">
        <v>59</v>
      </c>
      <c r="C112" s="1" t="s">
        <v>119</v>
      </c>
      <c r="D112" s="1" t="s">
        <v>176</v>
      </c>
      <c r="E112" s="1">
        <v>4.1500000000000004</v>
      </c>
      <c r="F112" s="25" t="s">
        <v>60</v>
      </c>
      <c r="G112" s="25" t="s">
        <v>61</v>
      </c>
      <c r="H112" s="1" t="s">
        <v>82</v>
      </c>
      <c r="I112" s="1">
        <v>3</v>
      </c>
      <c r="J112" s="1">
        <v>5</v>
      </c>
      <c r="K112" s="38" t="s">
        <v>273</v>
      </c>
      <c r="L112" s="26">
        <v>2</v>
      </c>
      <c r="M112" s="27" t="s">
        <v>376</v>
      </c>
      <c r="N112" s="1" t="s">
        <v>4</v>
      </c>
      <c r="O112" s="1"/>
      <c r="P112" s="1"/>
      <c r="Q112" s="1"/>
      <c r="R112" s="26">
        <v>1.65</v>
      </c>
      <c r="S112" s="1">
        <v>1</v>
      </c>
      <c r="T112" s="26">
        <f t="shared" si="49"/>
        <v>3.3</v>
      </c>
      <c r="U112" s="26">
        <f t="shared" si="46"/>
        <v>1.2999999999999998</v>
      </c>
      <c r="V112" s="30">
        <f t="shared" si="51"/>
        <v>24.140000000000004</v>
      </c>
      <c r="W112" s="30">
        <f t="shared" si="42"/>
        <v>129</v>
      </c>
      <c r="X112" s="31">
        <f t="shared" si="52"/>
        <v>0.18713178294573646</v>
      </c>
      <c r="Y112" s="32">
        <f t="shared" si="54"/>
        <v>0.24140000000000003</v>
      </c>
      <c r="Z112" s="33">
        <f t="shared" si="53"/>
        <v>2414.0000000000005</v>
      </c>
      <c r="AA112" s="1" t="s">
        <v>68</v>
      </c>
      <c r="AB112" s="1"/>
      <c r="AC112" s="1"/>
      <c r="AD112" s="1"/>
      <c r="AE112" s="26">
        <v>1.65</v>
      </c>
      <c r="AF112" s="26"/>
      <c r="AG112" s="26"/>
      <c r="AH112" s="26">
        <v>1.7</v>
      </c>
      <c r="AI112" s="1"/>
      <c r="AJ112" s="1"/>
      <c r="AK112" s="1"/>
      <c r="AL112" s="1"/>
      <c r="AM112" s="1"/>
      <c r="AN112" s="1"/>
      <c r="AO112" s="1"/>
      <c r="AP112" s="1"/>
      <c r="AQ112" s="1"/>
      <c r="AR112" s="1" t="s">
        <v>52</v>
      </c>
      <c r="AS112" s="26"/>
      <c r="AT112" s="26"/>
      <c r="AU112" s="26"/>
      <c r="AV112" s="26"/>
      <c r="AW112" s="26"/>
      <c r="AX112" s="26"/>
      <c r="AY112" s="26"/>
      <c r="AZ112" s="26"/>
      <c r="BA112" s="26"/>
      <c r="BB112" s="34"/>
      <c r="BC112" s="34"/>
      <c r="BD112" s="34"/>
      <c r="BE112" s="34"/>
      <c r="BF112" s="34"/>
      <c r="BG112" s="34">
        <f t="shared" si="48"/>
        <v>1.4</v>
      </c>
      <c r="BH112" s="34">
        <f t="shared" si="45"/>
        <v>1.651</v>
      </c>
      <c r="BI112" s="34"/>
      <c r="BJ112" s="34"/>
      <c r="BK112" s="26">
        <v>1.65</v>
      </c>
    </row>
    <row r="113" spans="1:63" ht="15.5" x14ac:dyDescent="0.35">
      <c r="A113" s="40">
        <v>45722</v>
      </c>
      <c r="B113" s="28" t="s">
        <v>59</v>
      </c>
      <c r="C113" s="1" t="s">
        <v>159</v>
      </c>
      <c r="D113" s="1" t="s">
        <v>177</v>
      </c>
      <c r="E113" s="26">
        <v>7</v>
      </c>
      <c r="F113" s="25" t="s">
        <v>60</v>
      </c>
      <c r="G113" s="25" t="s">
        <v>61</v>
      </c>
      <c r="H113" s="1" t="s">
        <v>190</v>
      </c>
      <c r="I113" s="1">
        <v>4</v>
      </c>
      <c r="J113" s="1">
        <v>5</v>
      </c>
      <c r="K113" s="37" t="s">
        <v>377</v>
      </c>
      <c r="L113" s="26">
        <v>1.5</v>
      </c>
      <c r="M113" s="27" t="s">
        <v>378</v>
      </c>
      <c r="N113" s="1" t="s">
        <v>4</v>
      </c>
      <c r="O113" s="1"/>
      <c r="P113" s="1"/>
      <c r="Q113" s="1"/>
      <c r="R113" s="26">
        <v>3</v>
      </c>
      <c r="S113" s="1">
        <v>3</v>
      </c>
      <c r="T113" s="26" t="str">
        <f t="shared" si="49"/>
        <v>0.00</v>
      </c>
      <c r="U113" s="26">
        <f t="shared" si="46"/>
        <v>-1.5</v>
      </c>
      <c r="V113" s="30">
        <f t="shared" si="51"/>
        <v>22.640000000000004</v>
      </c>
      <c r="W113" s="30">
        <f t="shared" si="42"/>
        <v>130.5</v>
      </c>
      <c r="X113" s="31">
        <f t="shared" si="52"/>
        <v>0.17348659003831421</v>
      </c>
      <c r="Y113" s="32">
        <f t="shared" si="54"/>
        <v>0.22640000000000005</v>
      </c>
      <c r="Z113" s="33">
        <f t="shared" si="53"/>
        <v>2264.0000000000005</v>
      </c>
      <c r="AA113" s="1" t="s">
        <v>62</v>
      </c>
      <c r="AB113" s="1"/>
      <c r="AC113" s="1"/>
      <c r="AD113" s="1"/>
      <c r="AE113" s="26">
        <v>3</v>
      </c>
      <c r="AF113" s="26"/>
      <c r="AG113" s="26"/>
      <c r="AH113" s="26">
        <v>3.48</v>
      </c>
      <c r="AI113" s="1"/>
      <c r="AJ113" s="1"/>
      <c r="AK113" s="1"/>
      <c r="AL113" s="1"/>
      <c r="AM113" s="1"/>
      <c r="AN113" s="1"/>
      <c r="AO113" s="1"/>
      <c r="AP113" s="1"/>
      <c r="AQ113" s="1"/>
      <c r="AR113" s="1" t="s">
        <v>52</v>
      </c>
      <c r="AS113" s="26"/>
      <c r="AT113" s="26"/>
      <c r="AU113" s="26"/>
      <c r="AV113" s="26"/>
      <c r="AW113" s="26"/>
      <c r="AX113" s="26"/>
      <c r="AY113" s="26"/>
      <c r="AZ113" s="26"/>
      <c r="BA113" s="26"/>
      <c r="BB113" s="34"/>
      <c r="BC113" s="34"/>
      <c r="BD113" s="34"/>
      <c r="BE113" s="34"/>
      <c r="BF113" s="34"/>
      <c r="BG113" s="34">
        <f t="shared" si="48"/>
        <v>3.7199999999999998</v>
      </c>
      <c r="BH113" s="34">
        <f t="shared" si="45"/>
        <v>3.3064</v>
      </c>
      <c r="BI113" s="34"/>
      <c r="BJ113" s="34"/>
      <c r="BK113" s="26">
        <v>3</v>
      </c>
    </row>
    <row r="114" spans="1:63" ht="15.5" x14ac:dyDescent="0.35">
      <c r="A114" s="40">
        <v>45724</v>
      </c>
      <c r="B114" s="28" t="s">
        <v>59</v>
      </c>
      <c r="C114" s="1" t="s">
        <v>130</v>
      </c>
      <c r="D114" s="1" t="s">
        <v>173</v>
      </c>
      <c r="E114" s="26">
        <v>12.55</v>
      </c>
      <c r="F114" s="25" t="s">
        <v>60</v>
      </c>
      <c r="G114" s="25" t="s">
        <v>61</v>
      </c>
      <c r="H114" s="1" t="s">
        <v>81</v>
      </c>
      <c r="I114" s="1">
        <v>2</v>
      </c>
      <c r="J114" s="1">
        <v>4</v>
      </c>
      <c r="K114" s="27" t="s">
        <v>203</v>
      </c>
      <c r="L114" s="26">
        <v>1</v>
      </c>
      <c r="M114" s="27" t="s">
        <v>379</v>
      </c>
      <c r="N114" s="1" t="s">
        <v>4</v>
      </c>
      <c r="O114" s="1"/>
      <c r="P114" s="1"/>
      <c r="Q114" s="1"/>
      <c r="R114" s="26">
        <v>3.2</v>
      </c>
      <c r="S114" s="1" t="s">
        <v>63</v>
      </c>
      <c r="T114" s="26" t="str">
        <f t="shared" si="49"/>
        <v>0.00</v>
      </c>
      <c r="U114" s="26">
        <f t="shared" si="46"/>
        <v>-1</v>
      </c>
      <c r="V114" s="30">
        <f t="shared" si="51"/>
        <v>21.640000000000004</v>
      </c>
      <c r="W114" s="30">
        <f t="shared" si="42"/>
        <v>131.5</v>
      </c>
      <c r="X114" s="31">
        <f t="shared" si="52"/>
        <v>0.16456273764258558</v>
      </c>
      <c r="Y114" s="32">
        <f t="shared" si="54"/>
        <v>0.21640000000000004</v>
      </c>
      <c r="Z114" s="33">
        <f t="shared" si="53"/>
        <v>2164.0000000000005</v>
      </c>
      <c r="AA114" s="1" t="s">
        <v>62</v>
      </c>
      <c r="AB114" s="1"/>
      <c r="AC114" s="1"/>
      <c r="AD114" s="1"/>
      <c r="AE114" s="26">
        <v>3.2</v>
      </c>
      <c r="AF114" s="26"/>
      <c r="AG114" s="26"/>
      <c r="AH114" s="26">
        <v>3.25</v>
      </c>
      <c r="AI114" s="1"/>
      <c r="AJ114" s="1"/>
      <c r="AK114" s="1"/>
      <c r="AL114" s="1"/>
      <c r="AM114" s="1"/>
      <c r="AN114" s="1"/>
      <c r="AO114" s="1"/>
      <c r="AP114" s="1"/>
      <c r="AQ114" s="1"/>
      <c r="AR114" s="1" t="s">
        <v>52</v>
      </c>
      <c r="AS114" s="26"/>
      <c r="AT114" s="26"/>
      <c r="AU114" s="26"/>
      <c r="AV114" s="26"/>
      <c r="AW114" s="26"/>
      <c r="AX114" s="26"/>
      <c r="AY114" s="26"/>
      <c r="AZ114" s="26"/>
      <c r="BA114" s="26"/>
      <c r="BB114" s="34"/>
      <c r="BC114" s="34"/>
      <c r="BD114" s="34"/>
      <c r="BE114" s="34"/>
      <c r="BF114" s="34"/>
      <c r="BG114" s="34">
        <f t="shared" si="48"/>
        <v>2.25</v>
      </c>
      <c r="BH114" s="34">
        <f t="shared" si="45"/>
        <v>3.0925000000000002</v>
      </c>
      <c r="BI114" s="34"/>
      <c r="BJ114" s="34"/>
      <c r="BK114" s="26">
        <v>3.2</v>
      </c>
    </row>
    <row r="115" spans="1:63" ht="15.5" x14ac:dyDescent="0.35">
      <c r="A115" s="40">
        <v>45724</v>
      </c>
      <c r="B115" s="28" t="s">
        <v>59</v>
      </c>
      <c r="C115" s="1" t="s">
        <v>130</v>
      </c>
      <c r="D115" s="1" t="s">
        <v>173</v>
      </c>
      <c r="E115" s="26">
        <v>12.55</v>
      </c>
      <c r="F115" s="25" t="s">
        <v>60</v>
      </c>
      <c r="G115" s="25" t="s">
        <v>61</v>
      </c>
      <c r="H115" s="1" t="s">
        <v>81</v>
      </c>
      <c r="I115" s="1">
        <v>2</v>
      </c>
      <c r="J115" s="1">
        <v>5</v>
      </c>
      <c r="K115" s="38" t="s">
        <v>188</v>
      </c>
      <c r="L115" s="26">
        <v>1</v>
      </c>
      <c r="M115" s="27" t="s">
        <v>380</v>
      </c>
      <c r="N115" s="1" t="s">
        <v>4</v>
      </c>
      <c r="O115" s="1"/>
      <c r="P115" s="1"/>
      <c r="Q115" s="1"/>
      <c r="R115" s="26">
        <v>7.5</v>
      </c>
      <c r="S115" s="1">
        <v>1</v>
      </c>
      <c r="T115" s="26">
        <f t="shared" si="49"/>
        <v>7.5</v>
      </c>
      <c r="U115" s="26">
        <f t="shared" si="46"/>
        <v>6.5</v>
      </c>
      <c r="V115" s="30">
        <f t="shared" si="51"/>
        <v>28.140000000000004</v>
      </c>
      <c r="W115" s="30">
        <f t="shared" si="42"/>
        <v>132.5</v>
      </c>
      <c r="X115" s="31">
        <f t="shared" si="52"/>
        <v>0.21237735849056608</v>
      </c>
      <c r="Y115" s="32">
        <f t="shared" si="54"/>
        <v>0.28140000000000004</v>
      </c>
      <c r="Z115" s="33">
        <f t="shared" si="53"/>
        <v>2814.0000000000005</v>
      </c>
      <c r="AA115" s="1" t="s">
        <v>68</v>
      </c>
      <c r="AB115" s="1"/>
      <c r="AC115" s="1"/>
      <c r="AD115" s="1"/>
      <c r="AE115" s="26">
        <v>7.5</v>
      </c>
      <c r="AF115" s="26"/>
      <c r="AG115" s="26"/>
      <c r="AH115" s="26">
        <v>8.9499999999999993</v>
      </c>
      <c r="AI115" s="1"/>
      <c r="AJ115" s="1"/>
      <c r="AK115" s="1"/>
      <c r="AL115" s="1"/>
      <c r="AM115" s="1"/>
      <c r="AN115" s="1"/>
      <c r="AO115" s="1"/>
      <c r="AP115" s="1"/>
      <c r="AQ115" s="1"/>
      <c r="AR115" s="1" t="s">
        <v>52</v>
      </c>
      <c r="AS115" s="26"/>
      <c r="AT115" s="26"/>
      <c r="AU115" s="26"/>
      <c r="AV115" s="26"/>
      <c r="AW115" s="26"/>
      <c r="AX115" s="26"/>
      <c r="AY115" s="26"/>
      <c r="AZ115" s="26"/>
      <c r="BA115" s="26"/>
      <c r="BB115" s="34"/>
      <c r="BC115" s="34"/>
      <c r="BD115" s="34"/>
      <c r="BE115" s="34"/>
      <c r="BF115" s="34"/>
      <c r="BG115" s="34">
        <f t="shared" si="48"/>
        <v>7.9499999999999993</v>
      </c>
      <c r="BH115" s="34">
        <f t="shared" si="45"/>
        <v>8.3934999999999995</v>
      </c>
      <c r="BI115" s="34"/>
      <c r="BJ115" s="34"/>
      <c r="BK115" s="26">
        <v>7.5</v>
      </c>
    </row>
    <row r="116" spans="1:63" ht="15.5" x14ac:dyDescent="0.35">
      <c r="A116" s="40">
        <v>45724</v>
      </c>
      <c r="B116" s="28" t="s">
        <v>59</v>
      </c>
      <c r="C116" s="1" t="s">
        <v>130</v>
      </c>
      <c r="D116" s="1" t="s">
        <v>173</v>
      </c>
      <c r="E116" s="26">
        <v>1.3</v>
      </c>
      <c r="F116" s="25" t="s">
        <v>60</v>
      </c>
      <c r="G116" s="25" t="s">
        <v>61</v>
      </c>
      <c r="H116" s="1" t="s">
        <v>81</v>
      </c>
      <c r="I116" s="1">
        <v>3</v>
      </c>
      <c r="J116" s="1">
        <v>1</v>
      </c>
      <c r="K116" s="27" t="s">
        <v>212</v>
      </c>
      <c r="L116" s="26">
        <v>1</v>
      </c>
      <c r="M116" s="27" t="s">
        <v>381</v>
      </c>
      <c r="N116" s="1" t="s">
        <v>4</v>
      </c>
      <c r="O116" s="1"/>
      <c r="P116" s="1"/>
      <c r="Q116" s="1"/>
      <c r="R116" s="26">
        <v>8.5</v>
      </c>
      <c r="S116" s="1" t="s">
        <v>63</v>
      </c>
      <c r="T116" s="26" t="str">
        <f t="shared" si="49"/>
        <v>0.00</v>
      </c>
      <c r="U116" s="26">
        <f t="shared" si="46"/>
        <v>-1</v>
      </c>
      <c r="V116" s="30">
        <f t="shared" si="51"/>
        <v>27.140000000000004</v>
      </c>
      <c r="W116" s="30">
        <f t="shared" si="42"/>
        <v>133.5</v>
      </c>
      <c r="X116" s="31">
        <f t="shared" si="52"/>
        <v>0.20329588014981276</v>
      </c>
      <c r="Y116" s="32">
        <f t="shared" si="54"/>
        <v>0.27140000000000003</v>
      </c>
      <c r="Z116" s="33">
        <f t="shared" si="53"/>
        <v>2714.0000000000005</v>
      </c>
      <c r="AA116" s="1" t="s">
        <v>62</v>
      </c>
      <c r="AB116" s="1"/>
      <c r="AC116" s="1"/>
      <c r="AD116" s="1"/>
      <c r="AE116" s="26">
        <v>8.5</v>
      </c>
      <c r="AF116" s="26"/>
      <c r="AG116" s="26"/>
      <c r="AH116" s="26">
        <v>8.74</v>
      </c>
      <c r="AI116" s="1"/>
      <c r="AJ116" s="1"/>
      <c r="AK116" s="1"/>
      <c r="AL116" s="1"/>
      <c r="AM116" s="1"/>
      <c r="AN116" s="1"/>
      <c r="AO116" s="1"/>
      <c r="AP116" s="1"/>
      <c r="AQ116" s="1"/>
      <c r="AR116" s="1" t="s">
        <v>52</v>
      </c>
      <c r="AS116" s="26"/>
      <c r="AT116" s="26"/>
      <c r="AU116" s="26"/>
      <c r="AV116" s="26"/>
      <c r="AW116" s="26"/>
      <c r="AX116" s="26"/>
      <c r="AY116" s="26"/>
      <c r="AZ116" s="26"/>
      <c r="BA116" s="26"/>
      <c r="BB116" s="34"/>
      <c r="BC116" s="34"/>
      <c r="BD116" s="34"/>
      <c r="BE116" s="34"/>
      <c r="BF116" s="34"/>
      <c r="BG116" s="34">
        <f t="shared" si="48"/>
        <v>7.74</v>
      </c>
      <c r="BH116" s="34">
        <f t="shared" si="45"/>
        <v>8.1981999999999999</v>
      </c>
      <c r="BI116" s="34"/>
      <c r="BJ116" s="34"/>
      <c r="BK116" s="26">
        <v>8.5</v>
      </c>
    </row>
    <row r="117" spans="1:63" ht="15.5" x14ac:dyDescent="0.35">
      <c r="A117" s="40">
        <v>45724</v>
      </c>
      <c r="B117" s="28" t="s">
        <v>59</v>
      </c>
      <c r="C117" s="1" t="s">
        <v>130</v>
      </c>
      <c r="D117" s="1" t="s">
        <v>173</v>
      </c>
      <c r="E117" s="26">
        <v>1.3</v>
      </c>
      <c r="F117" s="25" t="s">
        <v>60</v>
      </c>
      <c r="G117" s="25" t="s">
        <v>61</v>
      </c>
      <c r="H117" s="1" t="s">
        <v>81</v>
      </c>
      <c r="I117" s="1">
        <v>3</v>
      </c>
      <c r="J117" s="1">
        <v>7</v>
      </c>
      <c r="K117" s="36" t="s">
        <v>211</v>
      </c>
      <c r="L117" s="26">
        <v>1</v>
      </c>
      <c r="M117" s="27" t="s">
        <v>382</v>
      </c>
      <c r="N117" s="1" t="s">
        <v>4</v>
      </c>
      <c r="O117" s="1"/>
      <c r="P117" s="1"/>
      <c r="Q117" s="1"/>
      <c r="R117" s="26">
        <v>17</v>
      </c>
      <c r="S117" s="1">
        <v>4</v>
      </c>
      <c r="T117" s="26" t="str">
        <f t="shared" si="49"/>
        <v>0.00</v>
      </c>
      <c r="U117" s="26">
        <f t="shared" si="46"/>
        <v>-1</v>
      </c>
      <c r="V117" s="30">
        <f t="shared" si="51"/>
        <v>26.140000000000004</v>
      </c>
      <c r="W117" s="30">
        <f t="shared" si="42"/>
        <v>134.5</v>
      </c>
      <c r="X117" s="31">
        <f t="shared" si="52"/>
        <v>0.1943494423791822</v>
      </c>
      <c r="Y117" s="32">
        <f t="shared" si="54"/>
        <v>0.26140000000000002</v>
      </c>
      <c r="Z117" s="33">
        <f t="shared" si="53"/>
        <v>2614.0000000000005</v>
      </c>
      <c r="AA117" s="1" t="s">
        <v>62</v>
      </c>
      <c r="AB117" s="1"/>
      <c r="AC117" s="1"/>
      <c r="AD117" s="1"/>
      <c r="AE117" s="26">
        <v>17</v>
      </c>
      <c r="AF117" s="26"/>
      <c r="AG117" s="26"/>
      <c r="AH117" s="26">
        <v>23.29</v>
      </c>
      <c r="AI117" s="1"/>
      <c r="AJ117" s="1"/>
      <c r="AK117" s="1"/>
      <c r="AL117" s="1"/>
      <c r="AM117" s="1"/>
      <c r="AN117" s="1"/>
      <c r="AO117" s="1"/>
      <c r="AP117" s="1"/>
      <c r="AQ117" s="1"/>
      <c r="AR117" s="1" t="s">
        <v>57</v>
      </c>
      <c r="AS117" s="26">
        <v>17</v>
      </c>
      <c r="AT117" s="26"/>
      <c r="AU117" s="26"/>
      <c r="AV117" s="26"/>
      <c r="AW117" s="26"/>
      <c r="AX117" s="26"/>
      <c r="AY117" s="26"/>
      <c r="AZ117" s="26"/>
      <c r="BA117" s="26"/>
      <c r="BB117" s="34"/>
      <c r="BC117" s="34"/>
      <c r="BD117" s="34"/>
      <c r="BE117" s="34"/>
      <c r="BF117" s="34"/>
      <c r="BG117" s="34">
        <f t="shared" si="48"/>
        <v>22.29</v>
      </c>
      <c r="BH117" s="34">
        <f t="shared" si="45"/>
        <v>21.729700000000001</v>
      </c>
      <c r="BI117" s="34"/>
      <c r="BJ117" s="34"/>
      <c r="BK117" s="26">
        <v>22.7</v>
      </c>
    </row>
    <row r="118" spans="1:63" ht="15.5" x14ac:dyDescent="0.35">
      <c r="A118" s="40">
        <v>45724</v>
      </c>
      <c r="B118" s="28" t="s">
        <v>59</v>
      </c>
      <c r="C118" s="1" t="s">
        <v>130</v>
      </c>
      <c r="D118" s="1" t="s">
        <v>173</v>
      </c>
      <c r="E118" s="26">
        <v>2.0499999999999998</v>
      </c>
      <c r="F118" s="25" t="s">
        <v>60</v>
      </c>
      <c r="G118" s="25" t="s">
        <v>61</v>
      </c>
      <c r="H118" s="1" t="s">
        <v>81</v>
      </c>
      <c r="I118" s="1">
        <v>4</v>
      </c>
      <c r="J118" s="1">
        <v>3</v>
      </c>
      <c r="K118" s="36" t="s">
        <v>219</v>
      </c>
      <c r="L118" s="26">
        <v>1.5</v>
      </c>
      <c r="M118" s="27" t="s">
        <v>383</v>
      </c>
      <c r="N118" s="1" t="s">
        <v>4</v>
      </c>
      <c r="O118" s="1"/>
      <c r="P118" s="1"/>
      <c r="Q118" s="1"/>
      <c r="R118" s="26">
        <v>9</v>
      </c>
      <c r="S118" s="1">
        <v>4</v>
      </c>
      <c r="T118" s="26" t="str">
        <f t="shared" si="49"/>
        <v>0.00</v>
      </c>
      <c r="U118" s="26">
        <f t="shared" si="46"/>
        <v>-1.5</v>
      </c>
      <c r="V118" s="30">
        <f t="shared" si="51"/>
        <v>24.640000000000004</v>
      </c>
      <c r="W118" s="30">
        <f t="shared" si="42"/>
        <v>136</v>
      </c>
      <c r="X118" s="31">
        <f t="shared" si="52"/>
        <v>0.18117647058823533</v>
      </c>
      <c r="Y118" s="32">
        <f t="shared" si="54"/>
        <v>0.24640000000000004</v>
      </c>
      <c r="Z118" s="33">
        <f t="shared" si="53"/>
        <v>2464.0000000000005</v>
      </c>
      <c r="AA118" s="1" t="s">
        <v>62</v>
      </c>
      <c r="AB118" s="1"/>
      <c r="AC118" s="1"/>
      <c r="AD118" s="1"/>
      <c r="AE118" s="26">
        <v>9</v>
      </c>
      <c r="AF118" s="26"/>
      <c r="AG118" s="26"/>
      <c r="AH118" s="26">
        <v>7.89</v>
      </c>
      <c r="AI118" s="1"/>
      <c r="AJ118" s="1"/>
      <c r="AK118" s="1"/>
      <c r="AL118" s="1"/>
      <c r="AM118" s="1"/>
      <c r="AN118" s="1"/>
      <c r="AO118" s="1"/>
      <c r="AP118" s="1"/>
      <c r="AQ118" s="1"/>
      <c r="AR118" s="1" t="s">
        <v>52</v>
      </c>
      <c r="AS118" s="26"/>
      <c r="AT118" s="26"/>
      <c r="AU118" s="26"/>
      <c r="AV118" s="26"/>
      <c r="AW118" s="26"/>
      <c r="AX118" s="26"/>
      <c r="AY118" s="26"/>
      <c r="AZ118" s="26"/>
      <c r="BA118" s="26"/>
      <c r="BB118" s="34"/>
      <c r="BC118" s="34"/>
      <c r="BD118" s="34"/>
      <c r="BE118" s="34"/>
      <c r="BF118" s="34"/>
      <c r="BG118" s="34">
        <f t="shared" si="48"/>
        <v>10.334999999999999</v>
      </c>
      <c r="BH118" s="34">
        <f t="shared" si="45"/>
        <v>7.4077000000000002</v>
      </c>
      <c r="BI118" s="34"/>
      <c r="BJ118" s="34"/>
      <c r="BK118" s="26">
        <v>9</v>
      </c>
    </row>
    <row r="119" spans="1:63" ht="15.5" x14ac:dyDescent="0.35">
      <c r="A119" s="40">
        <v>45724</v>
      </c>
      <c r="B119" s="28" t="s">
        <v>59</v>
      </c>
      <c r="C119" s="1" t="s">
        <v>130</v>
      </c>
      <c r="D119" s="1" t="s">
        <v>173</v>
      </c>
      <c r="E119" s="26">
        <v>2.2799999999999998</v>
      </c>
      <c r="F119" s="25" t="s">
        <v>60</v>
      </c>
      <c r="G119" s="25" t="s">
        <v>61</v>
      </c>
      <c r="H119" s="1" t="s">
        <v>94</v>
      </c>
      <c r="I119" s="1">
        <v>4</v>
      </c>
      <c r="J119" s="1">
        <v>11</v>
      </c>
      <c r="K119" s="39" t="s">
        <v>250</v>
      </c>
      <c r="L119" s="26">
        <v>1.5</v>
      </c>
      <c r="M119" s="27" t="s">
        <v>384</v>
      </c>
      <c r="N119" s="1" t="s">
        <v>4</v>
      </c>
      <c r="O119" s="1"/>
      <c r="P119" s="1"/>
      <c r="Q119" s="1"/>
      <c r="R119" s="26">
        <v>4.0999999999999996</v>
      </c>
      <c r="S119" s="1">
        <v>2</v>
      </c>
      <c r="T119" s="26" t="str">
        <f t="shared" si="49"/>
        <v>0.00</v>
      </c>
      <c r="U119" s="26">
        <f t="shared" si="46"/>
        <v>-1.5</v>
      </c>
      <c r="V119" s="30">
        <f t="shared" si="51"/>
        <v>23.140000000000004</v>
      </c>
      <c r="W119" s="30">
        <f t="shared" si="42"/>
        <v>137.5</v>
      </c>
      <c r="X119" s="31">
        <f t="shared" si="52"/>
        <v>0.16829090909090913</v>
      </c>
      <c r="Y119" s="32">
        <f t="shared" si="54"/>
        <v>0.23140000000000005</v>
      </c>
      <c r="Z119" s="33">
        <f t="shared" si="53"/>
        <v>2314.0000000000005</v>
      </c>
      <c r="AA119" s="1" t="s">
        <v>62</v>
      </c>
      <c r="AB119" s="1"/>
      <c r="AC119" s="1"/>
      <c r="AD119" s="1"/>
      <c r="AE119" s="26">
        <v>4.0999999999999996</v>
      </c>
      <c r="AF119" s="26"/>
      <c r="AG119" s="26"/>
      <c r="AH119" s="26">
        <v>4.0999999999999996</v>
      </c>
      <c r="AI119" s="1"/>
      <c r="AJ119" s="1"/>
      <c r="AK119" s="1"/>
      <c r="AL119" s="1"/>
      <c r="AM119" s="1"/>
      <c r="AN119" s="1"/>
      <c r="AO119" s="1"/>
      <c r="AP119" s="1"/>
      <c r="AQ119" s="1"/>
      <c r="AR119" s="1" t="s">
        <v>52</v>
      </c>
      <c r="AS119" s="26"/>
      <c r="AT119" s="26"/>
      <c r="AU119" s="26"/>
      <c r="AV119" s="26"/>
      <c r="AW119" s="26"/>
      <c r="AX119" s="26"/>
      <c r="AY119" s="26"/>
      <c r="AZ119" s="26"/>
      <c r="BA119" s="26"/>
      <c r="BB119" s="34"/>
      <c r="BC119" s="34"/>
      <c r="BD119" s="34"/>
      <c r="BE119" s="34"/>
      <c r="BF119" s="34"/>
      <c r="BG119" s="34">
        <f t="shared" si="48"/>
        <v>4.6499999999999995</v>
      </c>
      <c r="BH119" s="34">
        <f t="shared" si="45"/>
        <v>3.883</v>
      </c>
      <c r="BI119" s="34"/>
      <c r="BJ119" s="34"/>
      <c r="BK119" s="26">
        <v>4.0999999999999996</v>
      </c>
    </row>
    <row r="120" spans="1:63" ht="15.5" x14ac:dyDescent="0.35">
      <c r="A120" s="40">
        <v>45725</v>
      </c>
      <c r="B120" s="28" t="s">
        <v>59</v>
      </c>
      <c r="C120" s="1" t="s">
        <v>385</v>
      </c>
      <c r="D120" s="1" t="s">
        <v>174</v>
      </c>
      <c r="E120" s="1">
        <v>1.22</v>
      </c>
      <c r="F120" s="25" t="s">
        <v>60</v>
      </c>
      <c r="G120" s="25" t="s">
        <v>61</v>
      </c>
      <c r="H120" s="1" t="s">
        <v>66</v>
      </c>
      <c r="I120" s="1">
        <v>4</v>
      </c>
      <c r="J120" s="1">
        <v>3</v>
      </c>
      <c r="K120" s="38" t="s">
        <v>314</v>
      </c>
      <c r="L120" s="26">
        <v>1.5</v>
      </c>
      <c r="M120" s="27" t="s">
        <v>386</v>
      </c>
      <c r="N120" s="1" t="s">
        <v>4</v>
      </c>
      <c r="O120" s="1"/>
      <c r="P120" s="1"/>
      <c r="Q120" s="1"/>
      <c r="R120" s="26">
        <v>2.1</v>
      </c>
      <c r="S120" s="1">
        <v>1</v>
      </c>
      <c r="T120" s="26">
        <f t="shared" si="49"/>
        <v>3.15</v>
      </c>
      <c r="U120" s="26">
        <f t="shared" si="46"/>
        <v>1.65</v>
      </c>
      <c r="V120" s="30">
        <f t="shared" si="51"/>
        <v>24.790000000000003</v>
      </c>
      <c r="W120" s="30">
        <f t="shared" si="42"/>
        <v>139</v>
      </c>
      <c r="X120" s="31">
        <f t="shared" si="52"/>
        <v>0.1783453237410072</v>
      </c>
      <c r="Y120" s="32">
        <f t="shared" si="54"/>
        <v>0.24790000000000004</v>
      </c>
      <c r="Z120" s="33">
        <f t="shared" si="53"/>
        <v>2479.0000000000005</v>
      </c>
      <c r="AA120" s="1" t="s">
        <v>68</v>
      </c>
      <c r="AB120" s="1"/>
      <c r="AC120" s="1"/>
      <c r="AD120" s="1"/>
      <c r="AE120" s="26">
        <v>2.1</v>
      </c>
      <c r="AF120" s="26"/>
      <c r="AG120" s="26"/>
      <c r="AH120" s="26">
        <v>2.39</v>
      </c>
      <c r="AI120" s="1"/>
      <c r="AJ120" s="1"/>
      <c r="AK120" s="1"/>
      <c r="AL120" s="1"/>
      <c r="AM120" s="1"/>
      <c r="AN120" s="1"/>
      <c r="AO120" s="1"/>
      <c r="AP120" s="1"/>
      <c r="AQ120" s="1"/>
      <c r="AR120" s="1" t="s">
        <v>52</v>
      </c>
      <c r="AS120" s="26"/>
      <c r="AT120" s="26"/>
      <c r="AU120" s="26"/>
      <c r="AV120" s="26"/>
      <c r="AW120" s="26"/>
      <c r="AX120" s="26"/>
      <c r="AY120" s="26"/>
      <c r="AZ120" s="26"/>
      <c r="BA120" s="26"/>
      <c r="BB120" s="34"/>
      <c r="BC120" s="34"/>
      <c r="BD120" s="34"/>
      <c r="BE120" s="34"/>
      <c r="BF120" s="34"/>
      <c r="BG120" s="34">
        <f t="shared" si="48"/>
        <v>2.085</v>
      </c>
      <c r="BH120" s="34">
        <f t="shared" si="45"/>
        <v>2.2927</v>
      </c>
      <c r="BI120" s="34"/>
      <c r="BJ120" s="34"/>
      <c r="BK120" s="26">
        <v>2.1</v>
      </c>
    </row>
    <row r="121" spans="1:63" ht="15.5" x14ac:dyDescent="0.35">
      <c r="A121" s="40">
        <v>45725</v>
      </c>
      <c r="B121" s="28" t="s">
        <v>59</v>
      </c>
      <c r="C121" s="1" t="s">
        <v>385</v>
      </c>
      <c r="D121" s="1" t="s">
        <v>174</v>
      </c>
      <c r="E121" s="1">
        <v>2.3199999999999998</v>
      </c>
      <c r="F121" s="25" t="s">
        <v>60</v>
      </c>
      <c r="G121" s="25" t="s">
        <v>61</v>
      </c>
      <c r="H121" s="1" t="s">
        <v>66</v>
      </c>
      <c r="I121" s="1">
        <v>6</v>
      </c>
      <c r="J121" s="1">
        <v>11</v>
      </c>
      <c r="K121" s="27" t="s">
        <v>279</v>
      </c>
      <c r="L121" s="26">
        <v>1</v>
      </c>
      <c r="M121" s="27" t="s">
        <v>387</v>
      </c>
      <c r="N121" s="1" t="s">
        <v>4</v>
      </c>
      <c r="O121" s="1"/>
      <c r="P121" s="1"/>
      <c r="Q121" s="1"/>
      <c r="R121" s="26">
        <v>19.78</v>
      </c>
      <c r="S121" s="1" t="s">
        <v>63</v>
      </c>
      <c r="T121" s="26" t="str">
        <f t="shared" si="49"/>
        <v>0.00</v>
      </c>
      <c r="U121" s="26">
        <f t="shared" si="46"/>
        <v>-1</v>
      </c>
      <c r="V121" s="30">
        <f t="shared" si="51"/>
        <v>23.790000000000003</v>
      </c>
      <c r="W121" s="30">
        <f t="shared" si="42"/>
        <v>140</v>
      </c>
      <c r="X121" s="31">
        <f t="shared" si="52"/>
        <v>0.16992857142857146</v>
      </c>
      <c r="Y121" s="32">
        <f t="shared" si="54"/>
        <v>0.23790000000000003</v>
      </c>
      <c r="Z121" s="33">
        <f t="shared" si="53"/>
        <v>2379.0000000000005</v>
      </c>
      <c r="AA121" s="1" t="s">
        <v>62</v>
      </c>
      <c r="AB121" s="1"/>
      <c r="AC121" s="1"/>
      <c r="AD121" s="1"/>
      <c r="AE121" s="26">
        <v>19.78</v>
      </c>
      <c r="AF121" s="26"/>
      <c r="AG121" s="26"/>
      <c r="AH121" s="26">
        <v>13.8</v>
      </c>
      <c r="AI121" s="1"/>
      <c r="AJ121" s="1"/>
      <c r="AK121" s="1"/>
      <c r="AL121" s="1"/>
      <c r="AM121" s="1"/>
      <c r="AN121" s="1"/>
      <c r="AO121" s="1"/>
      <c r="AP121" s="1"/>
      <c r="AQ121" s="1"/>
      <c r="AR121" s="1" t="s">
        <v>57</v>
      </c>
      <c r="AS121" s="26">
        <v>23</v>
      </c>
      <c r="AT121" s="26"/>
      <c r="AU121" s="26"/>
      <c r="AV121" s="26"/>
      <c r="AW121" s="26"/>
      <c r="AX121" s="26"/>
      <c r="AY121" s="26"/>
      <c r="AZ121" s="26"/>
      <c r="BA121" s="26"/>
      <c r="BB121" s="34"/>
      <c r="BC121" s="34"/>
      <c r="BD121" s="34"/>
      <c r="BE121" s="34"/>
      <c r="BF121" s="34"/>
      <c r="BG121" s="34">
        <f t="shared" si="48"/>
        <v>12.8</v>
      </c>
      <c r="BH121" s="34">
        <f t="shared" si="45"/>
        <v>12.904000000000002</v>
      </c>
      <c r="BI121" s="34"/>
      <c r="BJ121" s="34"/>
      <c r="BK121" s="26">
        <v>11.6</v>
      </c>
    </row>
    <row r="122" spans="1:63" ht="15.5" x14ac:dyDescent="0.35">
      <c r="A122" s="40">
        <v>45725</v>
      </c>
      <c r="B122" s="28" t="s">
        <v>59</v>
      </c>
      <c r="C122" s="1" t="s">
        <v>385</v>
      </c>
      <c r="D122" s="1" t="s">
        <v>174</v>
      </c>
      <c r="E122" s="1">
        <v>2.3199999999999998</v>
      </c>
      <c r="F122" s="25" t="s">
        <v>60</v>
      </c>
      <c r="G122" s="25" t="s">
        <v>61</v>
      </c>
      <c r="H122" s="1" t="s">
        <v>66</v>
      </c>
      <c r="I122" s="1">
        <v>6</v>
      </c>
      <c r="J122" s="1">
        <v>11</v>
      </c>
      <c r="K122" s="27" t="s">
        <v>279</v>
      </c>
      <c r="L122" s="26">
        <v>2</v>
      </c>
      <c r="M122" s="27" t="s">
        <v>387</v>
      </c>
      <c r="N122" s="1" t="s">
        <v>5</v>
      </c>
      <c r="O122" s="1"/>
      <c r="P122" s="1"/>
      <c r="Q122" s="1"/>
      <c r="R122" s="26">
        <v>5.16</v>
      </c>
      <c r="S122" s="1" t="s">
        <v>63</v>
      </c>
      <c r="T122" s="26" t="str">
        <f t="shared" si="49"/>
        <v>0.00</v>
      </c>
      <c r="U122" s="26">
        <f t="shared" si="46"/>
        <v>-2</v>
      </c>
      <c r="V122" s="30">
        <f t="shared" si="51"/>
        <v>21.790000000000003</v>
      </c>
      <c r="W122" s="30">
        <f t="shared" si="42"/>
        <v>142</v>
      </c>
      <c r="X122" s="31">
        <f t="shared" si="52"/>
        <v>0.15345070422535212</v>
      </c>
      <c r="Y122" s="32">
        <f t="shared" si="54"/>
        <v>0.21790000000000004</v>
      </c>
      <c r="Z122" s="33">
        <f t="shared" si="53"/>
        <v>2179.0000000000005</v>
      </c>
      <c r="AA122" s="1" t="s">
        <v>62</v>
      </c>
      <c r="AB122" s="1"/>
      <c r="AC122" s="1"/>
      <c r="AD122" s="1"/>
      <c r="AE122" s="26">
        <v>5.16</v>
      </c>
      <c r="AF122" s="26"/>
      <c r="AG122" s="26"/>
      <c r="AH122" s="26">
        <v>3</v>
      </c>
      <c r="AI122" s="1"/>
      <c r="AJ122" s="1"/>
      <c r="AK122" s="1"/>
      <c r="AL122" s="1"/>
      <c r="AM122" s="1"/>
      <c r="AN122" s="1"/>
      <c r="AO122" s="1"/>
      <c r="AP122" s="1"/>
      <c r="AQ122" s="1"/>
      <c r="AR122" s="1" t="s">
        <v>57</v>
      </c>
      <c r="AS122" s="26">
        <v>6</v>
      </c>
      <c r="AT122" s="26"/>
      <c r="AU122" s="26"/>
      <c r="AV122" s="26"/>
      <c r="AW122" s="26"/>
      <c r="AX122" s="26"/>
      <c r="AY122" s="26"/>
      <c r="AZ122" s="26"/>
      <c r="BA122" s="26"/>
      <c r="BB122" s="34"/>
      <c r="BC122" s="34"/>
      <c r="BD122" s="34"/>
      <c r="BE122" s="34"/>
      <c r="BF122" s="34"/>
      <c r="BG122" s="34">
        <f t="shared" si="48"/>
        <v>4</v>
      </c>
      <c r="BH122" s="34">
        <f t="shared" si="45"/>
        <v>2.8600000000000003</v>
      </c>
      <c r="BI122" s="34"/>
      <c r="BJ122" s="34"/>
      <c r="BK122" s="26">
        <v>2.8</v>
      </c>
    </row>
    <row r="123" spans="1:63" ht="15.5" x14ac:dyDescent="0.35">
      <c r="A123" s="40">
        <v>45730</v>
      </c>
      <c r="B123" s="28" t="s">
        <v>59</v>
      </c>
      <c r="C123" s="1" t="s">
        <v>388</v>
      </c>
      <c r="D123" s="1" t="s">
        <v>172</v>
      </c>
      <c r="E123" s="26">
        <v>3.4</v>
      </c>
      <c r="F123" s="25" t="s">
        <v>60</v>
      </c>
      <c r="G123" s="25" t="s">
        <v>61</v>
      </c>
      <c r="H123" s="1" t="s">
        <v>70</v>
      </c>
      <c r="I123" s="1">
        <v>4</v>
      </c>
      <c r="J123" s="1">
        <v>1</v>
      </c>
      <c r="K123" s="39" t="s">
        <v>389</v>
      </c>
      <c r="L123" s="26">
        <v>1.5</v>
      </c>
      <c r="M123" s="27" t="s">
        <v>390</v>
      </c>
      <c r="N123" s="1" t="s">
        <v>4</v>
      </c>
      <c r="O123" s="1"/>
      <c r="P123" s="1"/>
      <c r="Q123" s="1"/>
      <c r="R123" s="26">
        <v>6.71</v>
      </c>
      <c r="S123" s="1">
        <v>2</v>
      </c>
      <c r="T123" s="26" t="str">
        <f t="shared" si="49"/>
        <v>0.00</v>
      </c>
      <c r="U123" s="26">
        <f t="shared" si="46"/>
        <v>-1.5</v>
      </c>
      <c r="V123" s="30">
        <f t="shared" si="51"/>
        <v>20.290000000000003</v>
      </c>
      <c r="W123" s="30">
        <f t="shared" si="42"/>
        <v>143.5</v>
      </c>
      <c r="X123" s="31">
        <f t="shared" si="52"/>
        <v>0.14139372822299653</v>
      </c>
      <c r="Y123" s="32">
        <f t="shared" si="54"/>
        <v>0.20290000000000002</v>
      </c>
      <c r="Z123" s="33">
        <f t="shared" si="53"/>
        <v>2029.0000000000002</v>
      </c>
      <c r="AA123" s="1" t="s">
        <v>62</v>
      </c>
      <c r="AB123" s="1"/>
      <c r="AC123" s="1"/>
      <c r="AD123" s="1"/>
      <c r="AE123" s="26">
        <v>6.71</v>
      </c>
      <c r="AF123" s="26"/>
      <c r="AG123" s="26"/>
      <c r="AH123" s="26">
        <v>5.9</v>
      </c>
      <c r="AI123" s="1"/>
      <c r="AJ123" s="1"/>
      <c r="AK123" s="1"/>
      <c r="AL123" s="1"/>
      <c r="AM123" s="1"/>
      <c r="AN123" s="1"/>
      <c r="AO123" s="1"/>
      <c r="AP123" s="1"/>
      <c r="AQ123" s="1"/>
      <c r="AR123" s="1" t="s">
        <v>57</v>
      </c>
      <c r="AS123" s="26">
        <v>11</v>
      </c>
      <c r="AT123" s="26"/>
      <c r="AU123" s="26"/>
      <c r="AV123" s="26"/>
      <c r="AW123" s="26"/>
      <c r="AX123" s="26"/>
      <c r="AY123" s="26"/>
      <c r="AZ123" s="26"/>
      <c r="BA123" s="26"/>
      <c r="BB123" s="34"/>
      <c r="BC123" s="34"/>
      <c r="BD123" s="34"/>
      <c r="BE123" s="34"/>
      <c r="BF123" s="34"/>
      <c r="BG123" s="34">
        <f t="shared" si="48"/>
        <v>7.3500000000000014</v>
      </c>
      <c r="BH123" s="34">
        <f t="shared" si="45"/>
        <v>5.5570000000000004</v>
      </c>
      <c r="BI123" s="34"/>
      <c r="BJ123" s="34"/>
      <c r="BK123" s="26">
        <v>5</v>
      </c>
    </row>
    <row r="124" spans="1:63" ht="15.5" x14ac:dyDescent="0.35">
      <c r="A124" s="40">
        <v>45730</v>
      </c>
      <c r="B124" s="28" t="s">
        <v>59</v>
      </c>
      <c r="C124" s="1" t="s">
        <v>388</v>
      </c>
      <c r="D124" s="1" t="s">
        <v>172</v>
      </c>
      <c r="E124" s="26">
        <v>3.4</v>
      </c>
      <c r="F124" s="25" t="s">
        <v>60</v>
      </c>
      <c r="G124" s="25" t="s">
        <v>61</v>
      </c>
      <c r="H124" s="1" t="s">
        <v>70</v>
      </c>
      <c r="I124" s="1">
        <v>4</v>
      </c>
      <c r="J124" s="1">
        <v>1</v>
      </c>
      <c r="K124" s="38" t="s">
        <v>389</v>
      </c>
      <c r="L124" s="26">
        <v>1.5</v>
      </c>
      <c r="M124" s="27" t="s">
        <v>390</v>
      </c>
      <c r="N124" s="1" t="s">
        <v>5</v>
      </c>
      <c r="O124" s="1"/>
      <c r="P124" s="1"/>
      <c r="Q124" s="1"/>
      <c r="R124" s="26">
        <v>2.4499999999999997</v>
      </c>
      <c r="S124" s="1">
        <v>2</v>
      </c>
      <c r="T124" s="26">
        <f t="shared" si="49"/>
        <v>3.68</v>
      </c>
      <c r="U124" s="26">
        <f t="shared" si="46"/>
        <v>2.1800000000000002</v>
      </c>
      <c r="V124" s="30">
        <f t="shared" si="51"/>
        <v>22.470000000000002</v>
      </c>
      <c r="W124" s="30">
        <f t="shared" si="42"/>
        <v>145</v>
      </c>
      <c r="X124" s="31">
        <f t="shared" si="52"/>
        <v>0.15496551724137933</v>
      </c>
      <c r="Y124" s="32">
        <f t="shared" si="54"/>
        <v>0.22470000000000001</v>
      </c>
      <c r="Z124" s="33">
        <f t="shared" si="53"/>
        <v>2247.0000000000005</v>
      </c>
      <c r="AA124" s="1" t="s">
        <v>68</v>
      </c>
      <c r="AB124" s="1"/>
      <c r="AC124" s="1"/>
      <c r="AD124" s="1"/>
      <c r="AE124" s="26">
        <v>2.4499999999999997</v>
      </c>
      <c r="AF124" s="26"/>
      <c r="AG124" s="26"/>
      <c r="AH124" s="26">
        <v>1.38</v>
      </c>
      <c r="AI124" s="1"/>
      <c r="AJ124" s="1"/>
      <c r="AK124" s="1"/>
      <c r="AL124" s="1"/>
      <c r="AM124" s="1"/>
      <c r="AN124" s="1"/>
      <c r="AO124" s="1"/>
      <c r="AP124" s="1"/>
      <c r="AQ124" s="1"/>
      <c r="AR124" s="1" t="s">
        <v>57</v>
      </c>
      <c r="AS124" s="26">
        <v>3.5</v>
      </c>
      <c r="AT124" s="26"/>
      <c r="AU124" s="26"/>
      <c r="AV124" s="26"/>
      <c r="AW124" s="26"/>
      <c r="AX124" s="26"/>
      <c r="AY124" s="26"/>
      <c r="AZ124" s="26"/>
      <c r="BA124" s="26"/>
      <c r="BB124" s="34"/>
      <c r="BC124" s="34"/>
      <c r="BD124" s="34"/>
      <c r="BE124" s="34"/>
      <c r="BF124" s="34"/>
      <c r="BG124" s="34">
        <f t="shared" si="48"/>
        <v>0.56999999999999984</v>
      </c>
      <c r="BH124" s="34">
        <f t="shared" si="45"/>
        <v>1.3533999999999999</v>
      </c>
      <c r="BI124" s="34"/>
      <c r="BJ124" s="34"/>
      <c r="BK124" s="26">
        <v>1.3</v>
      </c>
    </row>
    <row r="125" spans="1:63" ht="15.5" x14ac:dyDescent="0.35">
      <c r="A125" s="40">
        <v>45730</v>
      </c>
      <c r="B125" s="28" t="s">
        <v>59</v>
      </c>
      <c r="C125" s="1" t="s">
        <v>113</v>
      </c>
      <c r="D125" s="1" t="s">
        <v>172</v>
      </c>
      <c r="E125" s="1">
        <v>5.15</v>
      </c>
      <c r="F125" s="25" t="s">
        <v>60</v>
      </c>
      <c r="G125" s="25" t="s">
        <v>61</v>
      </c>
      <c r="H125" s="1" t="s">
        <v>391</v>
      </c>
      <c r="I125" s="1">
        <v>7</v>
      </c>
      <c r="J125" s="1">
        <v>7</v>
      </c>
      <c r="K125" s="38" t="s">
        <v>392</v>
      </c>
      <c r="L125" s="26">
        <v>1.5</v>
      </c>
      <c r="M125" s="27" t="s">
        <v>393</v>
      </c>
      <c r="N125" s="1" t="s">
        <v>4</v>
      </c>
      <c r="O125" s="1"/>
      <c r="P125" s="1"/>
      <c r="Q125" s="1"/>
      <c r="R125" s="26">
        <v>2.9</v>
      </c>
      <c r="S125" s="1">
        <v>1</v>
      </c>
      <c r="T125" s="26">
        <f t="shared" si="49"/>
        <v>4.3499999999999996</v>
      </c>
      <c r="U125" s="26">
        <f t="shared" si="46"/>
        <v>2.8499999999999996</v>
      </c>
      <c r="V125" s="30">
        <f t="shared" si="51"/>
        <v>25.32</v>
      </c>
      <c r="W125" s="30">
        <f t="shared" si="42"/>
        <v>146.5</v>
      </c>
      <c r="X125" s="31">
        <f t="shared" ref="X125" si="55">SUM(V125/W125)</f>
        <v>0.17283276450511945</v>
      </c>
      <c r="Y125" s="32">
        <f t="shared" si="54"/>
        <v>0.25319999999999998</v>
      </c>
      <c r="Z125" s="33">
        <f t="shared" si="53"/>
        <v>2532</v>
      </c>
      <c r="AA125" s="1" t="s">
        <v>68</v>
      </c>
      <c r="AB125" s="1"/>
      <c r="AC125" s="1"/>
      <c r="AD125" s="1"/>
      <c r="AE125" s="26">
        <v>2.9</v>
      </c>
      <c r="AF125" s="26"/>
      <c r="AG125" s="26"/>
      <c r="AH125" s="26">
        <v>2.93</v>
      </c>
      <c r="AI125" s="1"/>
      <c r="AJ125" s="1"/>
      <c r="AK125" s="1"/>
      <c r="AL125" s="1"/>
      <c r="AM125" s="1"/>
      <c r="AN125" s="1"/>
      <c r="AO125" s="1"/>
      <c r="AP125" s="1"/>
      <c r="AQ125" s="1"/>
      <c r="AR125" s="1" t="s">
        <v>52</v>
      </c>
      <c r="AS125" s="26"/>
      <c r="AT125" s="26"/>
      <c r="AU125" s="26"/>
      <c r="AV125" s="26"/>
      <c r="AW125" s="26"/>
      <c r="AX125" s="26"/>
      <c r="AY125" s="26"/>
      <c r="AZ125" s="26"/>
      <c r="BA125" s="26"/>
      <c r="BB125" s="34"/>
      <c r="BC125" s="34"/>
      <c r="BD125" s="34"/>
      <c r="BE125" s="34"/>
      <c r="BF125" s="34"/>
      <c r="BG125" s="34">
        <f t="shared" si="48"/>
        <v>2.8950000000000005</v>
      </c>
      <c r="BH125" s="34">
        <f t="shared" si="45"/>
        <v>2.7949000000000002</v>
      </c>
      <c r="BI125" s="34"/>
      <c r="BJ125" s="34"/>
      <c r="BK125" s="26">
        <v>2.9</v>
      </c>
    </row>
    <row r="126" spans="1:63" ht="15.5" x14ac:dyDescent="0.35">
      <c r="A126" s="40">
        <v>45731</v>
      </c>
      <c r="B126" s="28" t="s">
        <v>59</v>
      </c>
      <c r="C126" s="1" t="s">
        <v>107</v>
      </c>
      <c r="D126" s="1" t="s">
        <v>173</v>
      </c>
      <c r="E126" s="26">
        <v>1.4</v>
      </c>
      <c r="F126" s="25" t="s">
        <v>60</v>
      </c>
      <c r="G126" s="25" t="s">
        <v>61</v>
      </c>
      <c r="H126" s="1" t="s">
        <v>71</v>
      </c>
      <c r="I126" s="1">
        <v>3</v>
      </c>
      <c r="J126" s="1">
        <v>3</v>
      </c>
      <c r="K126" s="27" t="s">
        <v>223</v>
      </c>
      <c r="L126" s="26">
        <v>1</v>
      </c>
      <c r="M126" s="27" t="s">
        <v>394</v>
      </c>
      <c r="N126" s="1" t="s">
        <v>4</v>
      </c>
      <c r="O126" s="1"/>
      <c r="P126" s="1"/>
      <c r="Q126" s="1"/>
      <c r="R126" s="26">
        <v>13.6</v>
      </c>
      <c r="S126" s="1" t="s">
        <v>63</v>
      </c>
      <c r="T126" s="26" t="str">
        <f t="shared" si="49"/>
        <v>0.00</v>
      </c>
      <c r="U126" s="26">
        <f t="shared" si="46"/>
        <v>-1</v>
      </c>
      <c r="V126" s="30">
        <f t="shared" si="51"/>
        <v>24.32</v>
      </c>
      <c r="W126" s="30">
        <f t="shared" si="42"/>
        <v>147.5</v>
      </c>
      <c r="X126" s="31">
        <f t="shared" ref="X126:X189" si="56">SUM(V126/W126)</f>
        <v>0.16488135593220341</v>
      </c>
      <c r="Y126" s="32">
        <f t="shared" si="54"/>
        <v>0.2432</v>
      </c>
      <c r="Z126" s="33">
        <f t="shared" si="53"/>
        <v>2432</v>
      </c>
      <c r="AA126" s="1" t="s">
        <v>62</v>
      </c>
      <c r="AB126" s="1"/>
      <c r="AC126" s="1"/>
      <c r="AD126" s="1"/>
      <c r="AE126" s="26">
        <v>13.6</v>
      </c>
      <c r="AF126" s="26"/>
      <c r="AG126" s="26"/>
      <c r="AH126" s="26">
        <v>13.36</v>
      </c>
      <c r="AI126" s="1"/>
      <c r="AJ126" s="1"/>
      <c r="AK126" s="1"/>
      <c r="AL126" s="1"/>
      <c r="AM126" s="1"/>
      <c r="AN126" s="1"/>
      <c r="AO126" s="1"/>
      <c r="AP126" s="1"/>
      <c r="AQ126" s="1"/>
      <c r="AR126" s="1" t="s">
        <v>52</v>
      </c>
      <c r="AS126" s="26"/>
      <c r="AT126" s="26"/>
      <c r="AU126" s="26"/>
      <c r="AV126" s="26"/>
      <c r="AW126" s="26"/>
      <c r="AX126" s="26"/>
      <c r="AY126" s="26"/>
      <c r="AZ126" s="26"/>
      <c r="BA126" s="26"/>
      <c r="BB126" s="34"/>
      <c r="BC126" s="34"/>
      <c r="BD126" s="34"/>
      <c r="BE126" s="34"/>
      <c r="BF126" s="34"/>
      <c r="BG126" s="34">
        <f t="shared" si="48"/>
        <v>12.36</v>
      </c>
      <c r="BH126" s="34">
        <f t="shared" si="45"/>
        <v>12.4948</v>
      </c>
      <c r="BI126" s="34"/>
      <c r="BJ126" s="34"/>
      <c r="BK126" s="26">
        <v>13.6</v>
      </c>
    </row>
    <row r="127" spans="1:63" ht="15.5" x14ac:dyDescent="0.35">
      <c r="A127" s="40">
        <v>45731</v>
      </c>
      <c r="B127" s="28" t="s">
        <v>59</v>
      </c>
      <c r="C127" s="1" t="s">
        <v>107</v>
      </c>
      <c r="D127" s="1" t="s">
        <v>173</v>
      </c>
      <c r="E127" s="26">
        <v>2.15</v>
      </c>
      <c r="F127" s="25" t="s">
        <v>60</v>
      </c>
      <c r="G127" s="25" t="s">
        <v>61</v>
      </c>
      <c r="H127" s="1" t="s">
        <v>71</v>
      </c>
      <c r="I127" s="1">
        <v>4</v>
      </c>
      <c r="J127" s="1">
        <v>1</v>
      </c>
      <c r="K127" s="38" t="s">
        <v>210</v>
      </c>
      <c r="L127" s="26">
        <v>1</v>
      </c>
      <c r="M127" s="27" t="s">
        <v>395</v>
      </c>
      <c r="N127" s="1" t="s">
        <v>4</v>
      </c>
      <c r="O127" s="1"/>
      <c r="P127" s="1"/>
      <c r="Q127" s="1"/>
      <c r="R127" s="26">
        <v>9.6</v>
      </c>
      <c r="S127" s="1">
        <v>1</v>
      </c>
      <c r="T127" s="26">
        <f t="shared" si="49"/>
        <v>9.6</v>
      </c>
      <c r="U127" s="26">
        <f t="shared" si="46"/>
        <v>8.6</v>
      </c>
      <c r="V127" s="30">
        <f t="shared" si="51"/>
        <v>32.92</v>
      </c>
      <c r="W127" s="30">
        <f t="shared" si="42"/>
        <v>148.5</v>
      </c>
      <c r="X127" s="31">
        <f t="shared" si="56"/>
        <v>0.2216835016835017</v>
      </c>
      <c r="Y127" s="32">
        <f t="shared" si="54"/>
        <v>0.32919999999999999</v>
      </c>
      <c r="Z127" s="33">
        <f t="shared" si="53"/>
        <v>3292</v>
      </c>
      <c r="AA127" s="1" t="s">
        <v>68</v>
      </c>
      <c r="AB127" s="1"/>
      <c r="AC127" s="1"/>
      <c r="AD127" s="1"/>
      <c r="AE127" s="26">
        <v>9.6</v>
      </c>
      <c r="AF127" s="26"/>
      <c r="AG127" s="26"/>
      <c r="AH127" s="26">
        <v>12</v>
      </c>
      <c r="AI127" s="1"/>
      <c r="AJ127" s="1"/>
      <c r="AK127" s="1"/>
      <c r="AL127" s="1"/>
      <c r="AM127" s="1"/>
      <c r="AN127" s="1"/>
      <c r="AO127" s="1"/>
      <c r="AP127" s="1"/>
      <c r="AQ127" s="1"/>
      <c r="AR127" s="1" t="s">
        <v>52</v>
      </c>
      <c r="AS127" s="26"/>
      <c r="AT127" s="26"/>
      <c r="AU127" s="26"/>
      <c r="AV127" s="26"/>
      <c r="AW127" s="26"/>
      <c r="AX127" s="26"/>
      <c r="AY127" s="26"/>
      <c r="AZ127" s="26"/>
      <c r="BA127" s="26"/>
      <c r="BB127" s="34"/>
      <c r="BC127" s="34"/>
      <c r="BD127" s="34"/>
      <c r="BE127" s="34"/>
      <c r="BF127" s="34"/>
      <c r="BG127" s="34">
        <f t="shared" si="48"/>
        <v>11</v>
      </c>
      <c r="BH127" s="34">
        <f t="shared" si="45"/>
        <v>11.23</v>
      </c>
      <c r="BI127" s="34"/>
      <c r="BJ127" s="34"/>
      <c r="BK127" s="26">
        <v>9.6</v>
      </c>
    </row>
    <row r="128" spans="1:63" ht="15.5" x14ac:dyDescent="0.35">
      <c r="A128" s="40">
        <v>45731</v>
      </c>
      <c r="B128" s="28" t="s">
        <v>59</v>
      </c>
      <c r="C128" s="1" t="s">
        <v>107</v>
      </c>
      <c r="D128" s="1" t="s">
        <v>173</v>
      </c>
      <c r="E128" s="26">
        <v>3.4</v>
      </c>
      <c r="F128" s="25" t="s">
        <v>60</v>
      </c>
      <c r="G128" s="25" t="s">
        <v>61</v>
      </c>
      <c r="H128" s="1" t="s">
        <v>86</v>
      </c>
      <c r="I128" s="1">
        <v>7</v>
      </c>
      <c r="J128" s="1">
        <v>4</v>
      </c>
      <c r="K128" s="38" t="s">
        <v>204</v>
      </c>
      <c r="L128" s="26">
        <v>1.5</v>
      </c>
      <c r="M128" s="27" t="s">
        <v>396</v>
      </c>
      <c r="N128" s="1" t="s">
        <v>4</v>
      </c>
      <c r="O128" s="1"/>
      <c r="P128" s="1"/>
      <c r="Q128" s="1"/>
      <c r="R128" s="26">
        <v>4.2</v>
      </c>
      <c r="S128" s="1">
        <v>1</v>
      </c>
      <c r="T128" s="26">
        <f t="shared" si="49"/>
        <v>6.3</v>
      </c>
      <c r="U128" s="26">
        <f t="shared" si="46"/>
        <v>4.8</v>
      </c>
      <c r="V128" s="30">
        <f t="shared" si="51"/>
        <v>37.72</v>
      </c>
      <c r="W128" s="30">
        <f t="shared" si="42"/>
        <v>150</v>
      </c>
      <c r="X128" s="31">
        <f t="shared" si="56"/>
        <v>0.25146666666666667</v>
      </c>
      <c r="Y128" s="32">
        <f t="shared" si="54"/>
        <v>0.37719999999999998</v>
      </c>
      <c r="Z128" s="33">
        <f t="shared" si="53"/>
        <v>3772</v>
      </c>
      <c r="AA128" s="1" t="s">
        <v>68</v>
      </c>
      <c r="AB128" s="1"/>
      <c r="AC128" s="1"/>
      <c r="AD128" s="1"/>
      <c r="AE128" s="26">
        <v>4.2</v>
      </c>
      <c r="AF128" s="26"/>
      <c r="AG128" s="26"/>
      <c r="AH128" s="26">
        <v>4.7699999999999996</v>
      </c>
      <c r="AI128" s="1"/>
      <c r="AJ128" s="1"/>
      <c r="AK128" s="1"/>
      <c r="AL128" s="1"/>
      <c r="AM128" s="1"/>
      <c r="AN128" s="1"/>
      <c r="AO128" s="1"/>
      <c r="AP128" s="1"/>
      <c r="AQ128" s="1"/>
      <c r="AR128" s="1" t="s">
        <v>52</v>
      </c>
      <c r="AS128" s="26"/>
      <c r="AT128" s="26"/>
      <c r="AU128" s="26"/>
      <c r="AV128" s="26"/>
      <c r="AW128" s="26"/>
      <c r="AX128" s="26"/>
      <c r="AY128" s="26"/>
      <c r="AZ128" s="26"/>
      <c r="BA128" s="26"/>
      <c r="BB128" s="34"/>
      <c r="BC128" s="34"/>
      <c r="BD128" s="34"/>
      <c r="BE128" s="34"/>
      <c r="BF128" s="34"/>
      <c r="BG128" s="34">
        <f t="shared" si="48"/>
        <v>5.6549999999999994</v>
      </c>
      <c r="BH128" s="34">
        <f t="shared" si="45"/>
        <v>4.5061</v>
      </c>
      <c r="BI128" s="34"/>
      <c r="BJ128" s="34"/>
      <c r="BK128" s="26">
        <v>4.2</v>
      </c>
    </row>
    <row r="129" spans="1:63" ht="15.5" x14ac:dyDescent="0.35">
      <c r="A129" s="40">
        <v>45731</v>
      </c>
      <c r="B129" s="28" t="s">
        <v>59</v>
      </c>
      <c r="C129" s="1" t="s">
        <v>107</v>
      </c>
      <c r="D129" s="1" t="s">
        <v>173</v>
      </c>
      <c r="E129" s="26">
        <v>4</v>
      </c>
      <c r="F129" s="25" t="s">
        <v>60</v>
      </c>
      <c r="G129" s="25" t="s">
        <v>61</v>
      </c>
      <c r="H129" s="1" t="s">
        <v>71</v>
      </c>
      <c r="I129" s="1">
        <v>7</v>
      </c>
      <c r="J129" s="1">
        <v>7</v>
      </c>
      <c r="K129" s="37" t="s">
        <v>215</v>
      </c>
      <c r="L129" s="26">
        <v>1.5</v>
      </c>
      <c r="M129" s="27" t="s">
        <v>397</v>
      </c>
      <c r="N129" s="1" t="s">
        <v>4</v>
      </c>
      <c r="O129" s="1"/>
      <c r="P129" s="1"/>
      <c r="Q129" s="1"/>
      <c r="R129" s="26">
        <v>3.5</v>
      </c>
      <c r="S129" s="1">
        <v>3</v>
      </c>
      <c r="T129" s="26" t="str">
        <f t="shared" si="49"/>
        <v>0.00</v>
      </c>
      <c r="U129" s="26">
        <f t="shared" si="46"/>
        <v>-1.5</v>
      </c>
      <c r="V129" s="30">
        <f t="shared" si="51"/>
        <v>36.22</v>
      </c>
      <c r="W129" s="30">
        <f t="shared" si="42"/>
        <v>151.5</v>
      </c>
      <c r="X129" s="31">
        <f t="shared" si="56"/>
        <v>0.23907590759075906</v>
      </c>
      <c r="Y129" s="32">
        <f t="shared" si="54"/>
        <v>0.36219999999999997</v>
      </c>
      <c r="Z129" s="33">
        <f t="shared" si="53"/>
        <v>3622</v>
      </c>
      <c r="AA129" s="1" t="s">
        <v>62</v>
      </c>
      <c r="AB129" s="1"/>
      <c r="AC129" s="1"/>
      <c r="AD129" s="1"/>
      <c r="AE129" s="26">
        <v>3.5</v>
      </c>
      <c r="AF129" s="26"/>
      <c r="AG129" s="26"/>
      <c r="AH129" s="26">
        <v>2.54</v>
      </c>
      <c r="AI129" s="1"/>
      <c r="AJ129" s="1"/>
      <c r="AK129" s="1"/>
      <c r="AL129" s="1"/>
      <c r="AM129" s="1"/>
      <c r="AN129" s="1"/>
      <c r="AO129" s="1"/>
      <c r="AP129" s="1"/>
      <c r="AQ129" s="1"/>
      <c r="AR129" s="1" t="s">
        <v>52</v>
      </c>
      <c r="AS129" s="26"/>
      <c r="AT129" s="26"/>
      <c r="AU129" s="26"/>
      <c r="AV129" s="26"/>
      <c r="AW129" s="26"/>
      <c r="AX129" s="26"/>
      <c r="AY129" s="26"/>
      <c r="AZ129" s="26"/>
      <c r="BA129" s="26"/>
      <c r="BB129" s="34"/>
      <c r="BC129" s="34"/>
      <c r="BD129" s="34"/>
      <c r="BE129" s="34"/>
      <c r="BF129" s="34"/>
      <c r="BG129" s="34">
        <f t="shared" si="48"/>
        <v>2.31</v>
      </c>
      <c r="BH129" s="34">
        <f t="shared" si="45"/>
        <v>2.4321999999999999</v>
      </c>
      <c r="BI129" s="34"/>
      <c r="BJ129" s="34"/>
      <c r="BK129" s="26">
        <v>3.5</v>
      </c>
    </row>
    <row r="130" spans="1:63" ht="15.5" x14ac:dyDescent="0.35">
      <c r="A130" s="40">
        <v>45735</v>
      </c>
      <c r="B130" s="28" t="s">
        <v>59</v>
      </c>
      <c r="C130" s="1" t="s">
        <v>116</v>
      </c>
      <c r="D130" s="1" t="s">
        <v>176</v>
      </c>
      <c r="E130" s="26">
        <v>4.4000000000000004</v>
      </c>
      <c r="F130" s="25" t="s">
        <v>60</v>
      </c>
      <c r="G130" s="25" t="s">
        <v>61</v>
      </c>
      <c r="H130" s="1" t="s">
        <v>76</v>
      </c>
      <c r="I130" s="1">
        <v>6</v>
      </c>
      <c r="J130" s="1">
        <v>4</v>
      </c>
      <c r="K130" s="27" t="s">
        <v>187</v>
      </c>
      <c r="L130" s="26">
        <v>1</v>
      </c>
      <c r="M130" s="27" t="s">
        <v>399</v>
      </c>
      <c r="N130" s="1" t="s">
        <v>4</v>
      </c>
      <c r="O130" s="1"/>
      <c r="P130" s="1"/>
      <c r="Q130" s="1"/>
      <c r="R130" s="26">
        <v>7.8</v>
      </c>
      <c r="S130" s="1" t="s">
        <v>63</v>
      </c>
      <c r="T130" s="26" t="str">
        <f t="shared" si="49"/>
        <v>0.00</v>
      </c>
      <c r="U130" s="26">
        <f t="shared" si="46"/>
        <v>-1</v>
      </c>
      <c r="V130" s="30">
        <f t="shared" si="51"/>
        <v>35.22</v>
      </c>
      <c r="W130" s="30">
        <f t="shared" si="42"/>
        <v>152.5</v>
      </c>
      <c r="X130" s="31">
        <f t="shared" si="56"/>
        <v>0.23095081967213113</v>
      </c>
      <c r="Y130" s="32">
        <f t="shared" si="54"/>
        <v>0.35220000000000001</v>
      </c>
      <c r="Z130" s="33">
        <f t="shared" si="53"/>
        <v>3522</v>
      </c>
      <c r="AA130" s="1" t="s">
        <v>62</v>
      </c>
      <c r="AB130" s="1"/>
      <c r="AC130" s="1"/>
      <c r="AD130" s="1"/>
      <c r="AE130" s="26">
        <v>7.8</v>
      </c>
      <c r="AF130" s="26"/>
      <c r="AG130" s="26"/>
      <c r="AH130" s="26">
        <v>9.4499999999999993</v>
      </c>
      <c r="AI130" s="1"/>
      <c r="AJ130" s="1"/>
      <c r="AK130" s="1"/>
      <c r="AL130" s="1"/>
      <c r="AM130" s="1"/>
      <c r="AN130" s="1"/>
      <c r="AO130" s="1"/>
      <c r="AP130" s="1"/>
      <c r="AQ130" s="1"/>
      <c r="AR130" s="1" t="s">
        <v>52</v>
      </c>
      <c r="AS130" s="26"/>
      <c r="AT130" s="26"/>
      <c r="AU130" s="26"/>
      <c r="AV130" s="26"/>
      <c r="AW130" s="26"/>
      <c r="AX130" s="26"/>
      <c r="AY130" s="26"/>
      <c r="AZ130" s="26"/>
      <c r="BA130" s="26"/>
      <c r="BB130" s="34"/>
      <c r="BC130" s="34"/>
      <c r="BD130" s="34"/>
      <c r="BE130" s="34"/>
      <c r="BF130" s="34"/>
      <c r="BG130" s="34">
        <f t="shared" si="48"/>
        <v>8.4499999999999993</v>
      </c>
      <c r="BH130" s="34">
        <f t="shared" si="45"/>
        <v>8.8584999999999994</v>
      </c>
      <c r="BI130" s="34"/>
      <c r="BJ130" s="34"/>
      <c r="BK130" s="26">
        <v>7.8</v>
      </c>
    </row>
    <row r="131" spans="1:63" ht="15.5" x14ac:dyDescent="0.35">
      <c r="A131" s="40">
        <v>45735</v>
      </c>
      <c r="B131" s="28" t="s">
        <v>59</v>
      </c>
      <c r="C131" s="1" t="s">
        <v>116</v>
      </c>
      <c r="D131" s="1" t="s">
        <v>176</v>
      </c>
      <c r="E131" s="1">
        <v>5.54</v>
      </c>
      <c r="F131" s="25" t="s">
        <v>60</v>
      </c>
      <c r="G131" s="25" t="s">
        <v>61</v>
      </c>
      <c r="H131" s="1" t="s">
        <v>148</v>
      </c>
      <c r="I131" s="1">
        <v>7</v>
      </c>
      <c r="J131" s="1">
        <v>11</v>
      </c>
      <c r="K131" s="38" t="s">
        <v>398</v>
      </c>
      <c r="L131" s="26">
        <v>1.5</v>
      </c>
      <c r="M131" s="27" t="s">
        <v>400</v>
      </c>
      <c r="N131" s="1" t="s">
        <v>4</v>
      </c>
      <c r="O131" s="1"/>
      <c r="P131" s="1"/>
      <c r="Q131" s="1"/>
      <c r="R131" s="26">
        <v>2.6</v>
      </c>
      <c r="S131" s="1">
        <v>1</v>
      </c>
      <c r="T131" s="26">
        <f t="shared" si="49"/>
        <v>3.9</v>
      </c>
      <c r="U131" s="26">
        <f t="shared" si="46"/>
        <v>2.4</v>
      </c>
      <c r="V131" s="30">
        <f t="shared" si="51"/>
        <v>37.619999999999997</v>
      </c>
      <c r="W131" s="30">
        <f t="shared" si="42"/>
        <v>154</v>
      </c>
      <c r="X131" s="31">
        <f t="shared" si="56"/>
        <v>0.24428571428571427</v>
      </c>
      <c r="Y131" s="32">
        <f t="shared" si="54"/>
        <v>0.37619999999999998</v>
      </c>
      <c r="Z131" s="33">
        <f t="shared" si="53"/>
        <v>3761.9999999999995</v>
      </c>
      <c r="AA131" s="1" t="s">
        <v>68</v>
      </c>
      <c r="AB131" s="1"/>
      <c r="AC131" s="1"/>
      <c r="AD131" s="1"/>
      <c r="AE131" s="26">
        <v>2.6</v>
      </c>
      <c r="AF131" s="26"/>
      <c r="AG131" s="26"/>
      <c r="AH131" s="26">
        <v>1.94</v>
      </c>
      <c r="AI131" s="1"/>
      <c r="AJ131" s="1"/>
      <c r="AK131" s="1"/>
      <c r="AL131" s="1"/>
      <c r="AM131" s="1"/>
      <c r="AN131" s="1"/>
      <c r="AO131" s="1"/>
      <c r="AP131" s="1"/>
      <c r="AQ131" s="1"/>
      <c r="AR131" s="1" t="s">
        <v>52</v>
      </c>
      <c r="AS131" s="26"/>
      <c r="AT131" s="26"/>
      <c r="AU131" s="26"/>
      <c r="AV131" s="26"/>
      <c r="AW131" s="26"/>
      <c r="AX131" s="26"/>
      <c r="AY131" s="26"/>
      <c r="AZ131" s="26"/>
      <c r="BA131" s="26"/>
      <c r="BB131" s="34"/>
      <c r="BC131" s="34"/>
      <c r="BD131" s="34"/>
      <c r="BE131" s="34"/>
      <c r="BF131" s="34"/>
      <c r="BG131" s="34">
        <f t="shared" si="48"/>
        <v>1.4100000000000001</v>
      </c>
      <c r="BH131" s="34">
        <f t="shared" si="45"/>
        <v>1.8742000000000001</v>
      </c>
      <c r="BI131" s="34"/>
      <c r="BJ131" s="34"/>
      <c r="BK131" s="26">
        <v>2.6</v>
      </c>
    </row>
    <row r="132" spans="1:63" ht="15.5" x14ac:dyDescent="0.35">
      <c r="A132" s="40">
        <v>45737</v>
      </c>
      <c r="B132" s="28" t="s">
        <v>59</v>
      </c>
      <c r="C132" s="1" t="s">
        <v>169</v>
      </c>
      <c r="D132" s="1" t="s">
        <v>172</v>
      </c>
      <c r="E132" s="26">
        <v>4.3</v>
      </c>
      <c r="F132" s="25" t="s">
        <v>60</v>
      </c>
      <c r="G132" s="25" t="s">
        <v>61</v>
      </c>
      <c r="H132" s="1" t="s">
        <v>163</v>
      </c>
      <c r="I132" s="1">
        <v>6</v>
      </c>
      <c r="J132" s="1">
        <v>2</v>
      </c>
      <c r="K132" s="27" t="s">
        <v>302</v>
      </c>
      <c r="L132" s="26">
        <v>2</v>
      </c>
      <c r="M132" s="27" t="s">
        <v>401</v>
      </c>
      <c r="N132" s="1" t="s">
        <v>4</v>
      </c>
      <c r="O132" s="1"/>
      <c r="P132" s="1"/>
      <c r="Q132" s="1"/>
      <c r="R132" s="26">
        <v>2.9</v>
      </c>
      <c r="S132" s="1" t="s">
        <v>63</v>
      </c>
      <c r="T132" s="26" t="str">
        <f t="shared" si="49"/>
        <v>0.00</v>
      </c>
      <c r="U132" s="26">
        <f t="shared" si="46"/>
        <v>-2</v>
      </c>
      <c r="V132" s="30">
        <f t="shared" si="51"/>
        <v>35.619999999999997</v>
      </c>
      <c r="W132" s="30">
        <f t="shared" ref="W132:W195" si="57">L132+W131</f>
        <v>156</v>
      </c>
      <c r="X132" s="31">
        <f t="shared" si="56"/>
        <v>0.2283333333333333</v>
      </c>
      <c r="Y132" s="32">
        <f t="shared" si="54"/>
        <v>0.35619999999999996</v>
      </c>
      <c r="Z132" s="33">
        <f t="shared" si="53"/>
        <v>3561.9999999999995</v>
      </c>
      <c r="AA132" s="1" t="s">
        <v>62</v>
      </c>
      <c r="AB132" s="1"/>
      <c r="AC132" s="1"/>
      <c r="AD132" s="1"/>
      <c r="AE132" s="26">
        <v>2.9</v>
      </c>
      <c r="AF132" s="26"/>
      <c r="AG132" s="26"/>
      <c r="AH132" s="26">
        <v>3.42</v>
      </c>
      <c r="AI132" s="1"/>
      <c r="AJ132" s="1"/>
      <c r="AK132" s="1"/>
      <c r="AL132" s="1"/>
      <c r="AM132" s="1"/>
      <c r="AN132" s="1"/>
      <c r="AO132" s="1"/>
      <c r="AP132" s="1"/>
      <c r="AQ132" s="1"/>
      <c r="AR132" s="1" t="s">
        <v>52</v>
      </c>
      <c r="AS132" s="26"/>
      <c r="AT132" s="26"/>
      <c r="AU132" s="26"/>
      <c r="AV132" s="26"/>
      <c r="AW132" s="26"/>
      <c r="AX132" s="26"/>
      <c r="AY132" s="26"/>
      <c r="AZ132" s="26"/>
      <c r="BA132" s="26"/>
      <c r="BB132" s="34"/>
      <c r="BC132" s="34"/>
      <c r="BD132" s="34"/>
      <c r="BE132" s="34"/>
      <c r="BF132" s="34"/>
      <c r="BG132" s="34">
        <f t="shared" si="48"/>
        <v>4.84</v>
      </c>
      <c r="BH132" s="34">
        <f t="shared" si="45"/>
        <v>3.2505999999999999</v>
      </c>
      <c r="BI132" s="34"/>
      <c r="BJ132" s="34"/>
      <c r="BK132" s="26">
        <v>2.9</v>
      </c>
    </row>
    <row r="133" spans="1:63" ht="15.5" x14ac:dyDescent="0.35">
      <c r="A133" s="40">
        <v>45738</v>
      </c>
      <c r="B133" s="28" t="s">
        <v>59</v>
      </c>
      <c r="C133" s="1" t="s">
        <v>137</v>
      </c>
      <c r="D133" s="1" t="s">
        <v>173</v>
      </c>
      <c r="E133" s="1">
        <v>2.23</v>
      </c>
      <c r="F133" s="25" t="s">
        <v>60</v>
      </c>
      <c r="G133" s="25" t="s">
        <v>61</v>
      </c>
      <c r="H133" s="1" t="s">
        <v>74</v>
      </c>
      <c r="I133" s="1">
        <v>3</v>
      </c>
      <c r="J133" s="1">
        <v>6</v>
      </c>
      <c r="K133" s="27" t="s">
        <v>314</v>
      </c>
      <c r="L133" s="26">
        <v>1.5</v>
      </c>
      <c r="M133" s="27" t="s">
        <v>402</v>
      </c>
      <c r="N133" s="1" t="s">
        <v>4</v>
      </c>
      <c r="O133" s="1"/>
      <c r="P133" s="1"/>
      <c r="Q133" s="1"/>
      <c r="R133" s="26">
        <v>3.5</v>
      </c>
      <c r="S133" s="1" t="s">
        <v>63</v>
      </c>
      <c r="T133" s="26" t="str">
        <f t="shared" si="49"/>
        <v>0.00</v>
      </c>
      <c r="U133" s="26">
        <f t="shared" si="46"/>
        <v>-1.5</v>
      </c>
      <c r="V133" s="30">
        <f t="shared" si="51"/>
        <v>34.119999999999997</v>
      </c>
      <c r="W133" s="30">
        <f t="shared" si="57"/>
        <v>157.5</v>
      </c>
      <c r="X133" s="31">
        <f t="shared" si="56"/>
        <v>0.21663492063492062</v>
      </c>
      <c r="Y133" s="32">
        <f t="shared" si="54"/>
        <v>0.34119999999999995</v>
      </c>
      <c r="Z133" s="33">
        <f t="shared" si="53"/>
        <v>3411.9999999999995</v>
      </c>
      <c r="AA133" s="1" t="s">
        <v>62</v>
      </c>
      <c r="AB133" s="1"/>
      <c r="AC133" s="1"/>
      <c r="AD133" s="1"/>
      <c r="AE133" s="26">
        <v>3.5</v>
      </c>
      <c r="AF133" s="26"/>
      <c r="AG133" s="26"/>
      <c r="AH133" s="26">
        <v>3.25</v>
      </c>
      <c r="AI133" s="1"/>
      <c r="AJ133" s="1"/>
      <c r="AK133" s="1"/>
      <c r="AL133" s="1"/>
      <c r="AM133" s="1"/>
      <c r="AN133" s="1"/>
      <c r="AO133" s="1"/>
      <c r="AP133" s="1"/>
      <c r="AQ133" s="1"/>
      <c r="AR133" s="1" t="s">
        <v>52</v>
      </c>
      <c r="AS133" s="26"/>
      <c r="AT133" s="26"/>
      <c r="AU133" s="26"/>
      <c r="AV133" s="26"/>
      <c r="AW133" s="26"/>
      <c r="AX133" s="26"/>
      <c r="AY133" s="26"/>
      <c r="AZ133" s="26"/>
      <c r="BA133" s="26"/>
      <c r="BB133" s="34"/>
      <c r="BC133" s="34"/>
      <c r="BD133" s="34"/>
      <c r="BE133" s="34"/>
      <c r="BF133" s="34"/>
      <c r="BG133" s="34">
        <f t="shared" si="48"/>
        <v>3.375</v>
      </c>
      <c r="BH133" s="34">
        <f t="shared" si="45"/>
        <v>3.0925000000000002</v>
      </c>
      <c r="BI133" s="34"/>
      <c r="BJ133" s="34"/>
      <c r="BK133" s="26">
        <v>3.5</v>
      </c>
    </row>
    <row r="134" spans="1:63" ht="15.5" x14ac:dyDescent="0.35">
      <c r="A134" s="40">
        <v>45738</v>
      </c>
      <c r="B134" s="28" t="s">
        <v>59</v>
      </c>
      <c r="C134" s="1" t="s">
        <v>137</v>
      </c>
      <c r="D134" s="1" t="s">
        <v>173</v>
      </c>
      <c r="E134" s="1">
        <v>3.52</v>
      </c>
      <c r="F134" s="25" t="s">
        <v>60</v>
      </c>
      <c r="G134" s="25" t="s">
        <v>61</v>
      </c>
      <c r="H134" s="1" t="s">
        <v>99</v>
      </c>
      <c r="I134" s="1">
        <v>6</v>
      </c>
      <c r="J134" s="1">
        <v>4</v>
      </c>
      <c r="K134" s="36" t="s">
        <v>248</v>
      </c>
      <c r="L134" s="26">
        <v>1.5</v>
      </c>
      <c r="M134" s="27" t="s">
        <v>403</v>
      </c>
      <c r="N134" s="1" t="s">
        <v>4</v>
      </c>
      <c r="O134" s="1"/>
      <c r="P134" s="1"/>
      <c r="Q134" s="1"/>
      <c r="R134" s="26">
        <v>2.6</v>
      </c>
      <c r="S134" s="1">
        <v>4</v>
      </c>
      <c r="T134" s="26" t="str">
        <f t="shared" si="49"/>
        <v>0.00</v>
      </c>
      <c r="U134" s="26">
        <f t="shared" si="46"/>
        <v>-1.5</v>
      </c>
      <c r="V134" s="30">
        <f t="shared" si="51"/>
        <v>32.619999999999997</v>
      </c>
      <c r="W134" s="30">
        <f t="shared" si="57"/>
        <v>159</v>
      </c>
      <c r="X134" s="31">
        <f t="shared" si="56"/>
        <v>0.2051572327044025</v>
      </c>
      <c r="Y134" s="32">
        <f t="shared" si="54"/>
        <v>0.32619999999999999</v>
      </c>
      <c r="Z134" s="33">
        <f t="shared" si="53"/>
        <v>3261.9999999999995</v>
      </c>
      <c r="AA134" s="1" t="s">
        <v>62</v>
      </c>
      <c r="AB134" s="1"/>
      <c r="AC134" s="1"/>
      <c r="AD134" s="1"/>
      <c r="AE134" s="26">
        <v>2.6</v>
      </c>
      <c r="AF134" s="26"/>
      <c r="AG134" s="26"/>
      <c r="AH134" s="26">
        <v>2.38</v>
      </c>
      <c r="AI134" s="1"/>
      <c r="AJ134" s="1"/>
      <c r="AK134" s="1"/>
      <c r="AL134" s="1"/>
      <c r="AM134" s="1"/>
      <c r="AN134" s="1"/>
      <c r="AO134" s="1"/>
      <c r="AP134" s="1"/>
      <c r="AQ134" s="1"/>
      <c r="AR134" s="1" t="s">
        <v>52</v>
      </c>
      <c r="AS134" s="26"/>
      <c r="AT134" s="26"/>
      <c r="AU134" s="26"/>
      <c r="AV134" s="26"/>
      <c r="AW134" s="26"/>
      <c r="AX134" s="26"/>
      <c r="AY134" s="26"/>
      <c r="AZ134" s="26"/>
      <c r="BA134" s="26"/>
      <c r="BB134" s="34"/>
      <c r="BC134" s="34"/>
      <c r="BD134" s="34"/>
      <c r="BE134" s="34"/>
      <c r="BF134" s="34"/>
      <c r="BG134" s="34">
        <f t="shared" si="48"/>
        <v>2.0699999999999998</v>
      </c>
      <c r="BH134" s="34">
        <f t="shared" si="45"/>
        <v>2.2833999999999999</v>
      </c>
      <c r="BI134" s="34"/>
      <c r="BJ134" s="34"/>
      <c r="BK134" s="26">
        <v>2.6</v>
      </c>
    </row>
    <row r="135" spans="1:63" ht="15.5" x14ac:dyDescent="0.35">
      <c r="A135" s="40">
        <v>45738</v>
      </c>
      <c r="B135" s="28" t="s">
        <v>59</v>
      </c>
      <c r="C135" s="1" t="s">
        <v>137</v>
      </c>
      <c r="D135" s="1" t="s">
        <v>173</v>
      </c>
      <c r="E135" s="1">
        <v>4.3499999999999996</v>
      </c>
      <c r="F135" s="25" t="s">
        <v>60</v>
      </c>
      <c r="G135" s="25" t="s">
        <v>61</v>
      </c>
      <c r="H135" s="1" t="s">
        <v>71</v>
      </c>
      <c r="I135" s="1">
        <v>8</v>
      </c>
      <c r="J135" s="1">
        <v>4</v>
      </c>
      <c r="K135" s="27" t="s">
        <v>219</v>
      </c>
      <c r="L135" s="26">
        <v>1</v>
      </c>
      <c r="M135" s="27" t="s">
        <v>404</v>
      </c>
      <c r="N135" s="1" t="s">
        <v>4</v>
      </c>
      <c r="O135" s="1"/>
      <c r="P135" s="1"/>
      <c r="Q135" s="1"/>
      <c r="R135" s="26">
        <v>18</v>
      </c>
      <c r="S135" s="1" t="s">
        <v>63</v>
      </c>
      <c r="T135" s="26" t="str">
        <f t="shared" si="49"/>
        <v>0.00</v>
      </c>
      <c r="U135" s="26">
        <f t="shared" si="46"/>
        <v>-1</v>
      </c>
      <c r="V135" s="30">
        <f t="shared" si="51"/>
        <v>31.619999999999997</v>
      </c>
      <c r="W135" s="30">
        <f t="shared" si="57"/>
        <v>160</v>
      </c>
      <c r="X135" s="31">
        <f t="shared" si="56"/>
        <v>0.197625</v>
      </c>
      <c r="Y135" s="32">
        <f t="shared" si="54"/>
        <v>0.31619999999999998</v>
      </c>
      <c r="Z135" s="33">
        <f t="shared" si="53"/>
        <v>3161.9999999999995</v>
      </c>
      <c r="AA135" s="1" t="s">
        <v>62</v>
      </c>
      <c r="AB135" s="1"/>
      <c r="AC135" s="1"/>
      <c r="AD135" s="1"/>
      <c r="AE135" s="26">
        <v>18</v>
      </c>
      <c r="AF135" s="26"/>
      <c r="AG135" s="26"/>
      <c r="AH135" s="26">
        <v>17.5</v>
      </c>
      <c r="AI135" s="1"/>
      <c r="AJ135" s="1"/>
      <c r="AK135" s="1"/>
      <c r="AL135" s="1"/>
      <c r="AM135" s="1"/>
      <c r="AN135" s="1"/>
      <c r="AO135" s="1"/>
      <c r="AP135" s="1"/>
      <c r="AQ135" s="1"/>
      <c r="AR135" s="1" t="s">
        <v>52</v>
      </c>
      <c r="AS135" s="26"/>
      <c r="AT135" s="26"/>
      <c r="AU135" s="26"/>
      <c r="AV135" s="26"/>
      <c r="AW135" s="26"/>
      <c r="AX135" s="26"/>
      <c r="AY135" s="26"/>
      <c r="AZ135" s="26"/>
      <c r="BA135" s="26"/>
      <c r="BB135" s="34"/>
      <c r="BC135" s="34"/>
      <c r="BD135" s="34"/>
      <c r="BE135" s="34"/>
      <c r="BF135" s="34"/>
      <c r="BG135" s="34">
        <f t="shared" si="48"/>
        <v>16.5</v>
      </c>
      <c r="BH135" s="34">
        <f t="shared" si="45"/>
        <v>16.344999999999999</v>
      </c>
      <c r="BI135" s="34"/>
      <c r="BJ135" s="34"/>
      <c r="BK135" s="26">
        <v>18</v>
      </c>
    </row>
    <row r="136" spans="1:63" ht="15.5" x14ac:dyDescent="0.35">
      <c r="A136" s="40">
        <v>45738</v>
      </c>
      <c r="B136" s="28" t="s">
        <v>59</v>
      </c>
      <c r="C136" s="1" t="s">
        <v>137</v>
      </c>
      <c r="D136" s="1" t="s">
        <v>173</v>
      </c>
      <c r="E136" s="1">
        <v>4.3499999999999996</v>
      </c>
      <c r="F136" s="25" t="s">
        <v>60</v>
      </c>
      <c r="G136" s="25" t="s">
        <v>61</v>
      </c>
      <c r="H136" s="1" t="s">
        <v>71</v>
      </c>
      <c r="I136" s="1">
        <v>8</v>
      </c>
      <c r="J136" s="1">
        <v>10</v>
      </c>
      <c r="K136" s="27" t="s">
        <v>259</v>
      </c>
      <c r="L136" s="26">
        <v>1</v>
      </c>
      <c r="M136" s="27" t="s">
        <v>405</v>
      </c>
      <c r="N136" s="1" t="s">
        <v>4</v>
      </c>
      <c r="O136" s="1"/>
      <c r="P136" s="1"/>
      <c r="Q136" s="1"/>
      <c r="R136" s="26">
        <v>38</v>
      </c>
      <c r="S136" s="1" t="s">
        <v>63</v>
      </c>
      <c r="T136" s="26" t="str">
        <f t="shared" si="49"/>
        <v>0.00</v>
      </c>
      <c r="U136" s="26">
        <f t="shared" si="46"/>
        <v>-1</v>
      </c>
      <c r="V136" s="30">
        <f t="shared" si="51"/>
        <v>30.619999999999997</v>
      </c>
      <c r="W136" s="30">
        <f t="shared" si="57"/>
        <v>161</v>
      </c>
      <c r="X136" s="31">
        <f t="shared" si="56"/>
        <v>0.1901863354037267</v>
      </c>
      <c r="Y136" s="32">
        <f t="shared" si="54"/>
        <v>0.30619999999999997</v>
      </c>
      <c r="Z136" s="33">
        <f t="shared" si="53"/>
        <v>3061.9999999999995</v>
      </c>
      <c r="AA136" s="1" t="s">
        <v>62</v>
      </c>
      <c r="AB136" s="1"/>
      <c r="AC136" s="1"/>
      <c r="AD136" s="1"/>
      <c r="AE136" s="26">
        <v>38</v>
      </c>
      <c r="AF136" s="26"/>
      <c r="AG136" s="26"/>
      <c r="AH136" s="26">
        <v>44</v>
      </c>
      <c r="AI136" s="1"/>
      <c r="AJ136" s="1"/>
      <c r="AK136" s="1"/>
      <c r="AL136" s="1"/>
      <c r="AM136" s="1"/>
      <c r="AN136" s="1"/>
      <c r="AO136" s="1"/>
      <c r="AP136" s="1"/>
      <c r="AQ136" s="1"/>
      <c r="AR136" s="1" t="s">
        <v>52</v>
      </c>
      <c r="AS136" s="26"/>
      <c r="AT136" s="26"/>
      <c r="AU136" s="26"/>
      <c r="AV136" s="26"/>
      <c r="AW136" s="26"/>
      <c r="AX136" s="26"/>
      <c r="AY136" s="26"/>
      <c r="AZ136" s="26"/>
      <c r="BA136" s="26"/>
      <c r="BB136" s="34"/>
      <c r="BC136" s="34"/>
      <c r="BD136" s="34"/>
      <c r="BE136" s="34"/>
      <c r="BF136" s="34"/>
      <c r="BG136" s="34">
        <f t="shared" si="48"/>
        <v>43</v>
      </c>
      <c r="BH136" s="34">
        <f t="shared" si="45"/>
        <v>40.99</v>
      </c>
      <c r="BI136" s="34"/>
      <c r="BJ136" s="34"/>
      <c r="BK136" s="26">
        <v>38</v>
      </c>
    </row>
    <row r="137" spans="1:63" ht="15.5" x14ac:dyDescent="0.35">
      <c r="A137" s="40">
        <v>45738</v>
      </c>
      <c r="B137" s="28" t="s">
        <v>59</v>
      </c>
      <c r="C137" s="1" t="s">
        <v>137</v>
      </c>
      <c r="D137" s="1" t="s">
        <v>173</v>
      </c>
      <c r="E137" s="1">
        <v>5.15</v>
      </c>
      <c r="F137" s="25" t="s">
        <v>60</v>
      </c>
      <c r="G137" s="25" t="s">
        <v>61</v>
      </c>
      <c r="H137" s="1" t="s">
        <v>71</v>
      </c>
      <c r="I137" s="1">
        <v>9</v>
      </c>
      <c r="J137" s="1">
        <v>13</v>
      </c>
      <c r="K137" s="38" t="s">
        <v>217</v>
      </c>
      <c r="L137" s="26">
        <v>1.5</v>
      </c>
      <c r="M137" s="27" t="s">
        <v>406</v>
      </c>
      <c r="N137" s="1" t="s">
        <v>4</v>
      </c>
      <c r="O137" s="1"/>
      <c r="P137" s="1"/>
      <c r="Q137" s="1"/>
      <c r="R137" s="26">
        <v>4</v>
      </c>
      <c r="S137" s="1">
        <v>1</v>
      </c>
      <c r="T137" s="26">
        <f t="shared" si="49"/>
        <v>6</v>
      </c>
      <c r="U137" s="26">
        <f t="shared" si="46"/>
        <v>4.5</v>
      </c>
      <c r="V137" s="30">
        <f t="shared" si="51"/>
        <v>35.119999999999997</v>
      </c>
      <c r="W137" s="30">
        <f t="shared" si="57"/>
        <v>162.5</v>
      </c>
      <c r="X137" s="31">
        <f t="shared" si="56"/>
        <v>0.21612307692307692</v>
      </c>
      <c r="Y137" s="32">
        <f t="shared" si="54"/>
        <v>0.35119999999999996</v>
      </c>
      <c r="Z137" s="33">
        <f t="shared" si="53"/>
        <v>3511.9999999999995</v>
      </c>
      <c r="AA137" s="1" t="s">
        <v>68</v>
      </c>
      <c r="AB137" s="1"/>
      <c r="AC137" s="1"/>
      <c r="AD137" s="1"/>
      <c r="AE137" s="26">
        <v>4</v>
      </c>
      <c r="AF137" s="26"/>
      <c r="AG137" s="26"/>
      <c r="AH137" s="26">
        <v>3.84</v>
      </c>
      <c r="AI137" s="1"/>
      <c r="AJ137" s="1"/>
      <c r="AK137" s="1"/>
      <c r="AL137" s="1"/>
      <c r="AM137" s="1"/>
      <c r="AN137" s="1"/>
      <c r="AO137" s="1"/>
      <c r="AP137" s="1"/>
      <c r="AQ137" s="1"/>
      <c r="AR137" s="1" t="s">
        <v>52</v>
      </c>
      <c r="AS137" s="26"/>
      <c r="AT137" s="26"/>
      <c r="AU137" s="26"/>
      <c r="AV137" s="26"/>
      <c r="AW137" s="26"/>
      <c r="AX137" s="26"/>
      <c r="AY137" s="26"/>
      <c r="AZ137" s="26"/>
      <c r="BA137" s="26"/>
      <c r="BB137" s="34"/>
      <c r="BC137" s="34"/>
      <c r="BD137" s="34"/>
      <c r="BE137" s="34"/>
      <c r="BF137" s="34"/>
      <c r="BG137" s="34">
        <f t="shared" si="48"/>
        <v>4.26</v>
      </c>
      <c r="BH137" s="34">
        <f t="shared" si="45"/>
        <v>3.6412</v>
      </c>
      <c r="BI137" s="34"/>
      <c r="BJ137" s="34"/>
      <c r="BK137" s="26">
        <v>4</v>
      </c>
    </row>
    <row r="138" spans="1:63" ht="15.5" x14ac:dyDescent="0.35">
      <c r="A138" s="40">
        <v>45742</v>
      </c>
      <c r="B138" s="28" t="s">
        <v>59</v>
      </c>
      <c r="C138" s="1" t="s">
        <v>131</v>
      </c>
      <c r="D138" s="1" t="s">
        <v>176</v>
      </c>
      <c r="E138" s="1">
        <v>1.45</v>
      </c>
      <c r="F138" s="25" t="s">
        <v>60</v>
      </c>
      <c r="G138" s="25" t="s">
        <v>61</v>
      </c>
      <c r="H138" s="1" t="s">
        <v>81</v>
      </c>
      <c r="I138" s="1">
        <v>1</v>
      </c>
      <c r="J138" s="1">
        <v>4</v>
      </c>
      <c r="K138" s="27" t="s">
        <v>407</v>
      </c>
      <c r="L138" s="26">
        <v>1.5</v>
      </c>
      <c r="M138" s="27" t="s">
        <v>410</v>
      </c>
      <c r="N138" s="1" t="s">
        <v>4</v>
      </c>
      <c r="O138" s="1"/>
      <c r="P138" s="1"/>
      <c r="Q138" s="1"/>
      <c r="R138" s="26">
        <v>3.3</v>
      </c>
      <c r="S138" s="1" t="s">
        <v>63</v>
      </c>
      <c r="T138" s="26" t="str">
        <f t="shared" si="49"/>
        <v>0.00</v>
      </c>
      <c r="U138" s="26">
        <f t="shared" si="46"/>
        <v>-1.5</v>
      </c>
      <c r="V138" s="30">
        <f t="shared" si="51"/>
        <v>33.619999999999997</v>
      </c>
      <c r="W138" s="30">
        <f t="shared" si="57"/>
        <v>164</v>
      </c>
      <c r="X138" s="31">
        <f t="shared" si="56"/>
        <v>0.20499999999999999</v>
      </c>
      <c r="Y138" s="32">
        <f t="shared" si="54"/>
        <v>0.3362</v>
      </c>
      <c r="Z138" s="33">
        <f t="shared" si="53"/>
        <v>3361.9999999999995</v>
      </c>
      <c r="AA138" s="1" t="s">
        <v>62</v>
      </c>
      <c r="AB138" s="1"/>
      <c r="AC138" s="1"/>
      <c r="AD138" s="1"/>
      <c r="AE138" s="26">
        <v>3.3</v>
      </c>
      <c r="AF138" s="26"/>
      <c r="AG138" s="26"/>
      <c r="AH138" s="26">
        <v>2.54</v>
      </c>
      <c r="AI138" s="1"/>
      <c r="AJ138" s="1"/>
      <c r="AK138" s="1"/>
      <c r="AL138" s="1"/>
      <c r="AM138" s="1"/>
      <c r="AN138" s="1"/>
      <c r="AO138" s="1"/>
      <c r="AP138" s="1"/>
      <c r="AQ138" s="1"/>
      <c r="AR138" s="1" t="s">
        <v>52</v>
      </c>
      <c r="AS138" s="26"/>
      <c r="AT138" s="26"/>
      <c r="AU138" s="26"/>
      <c r="AV138" s="26"/>
      <c r="AW138" s="26"/>
      <c r="AX138" s="26"/>
      <c r="AY138" s="26"/>
      <c r="AZ138" s="26"/>
      <c r="BA138" s="26"/>
      <c r="BB138" s="34"/>
      <c r="BC138" s="34"/>
      <c r="BD138" s="34"/>
      <c r="BE138" s="34"/>
      <c r="BF138" s="34"/>
      <c r="BG138" s="34">
        <f t="shared" si="48"/>
        <v>2.31</v>
      </c>
      <c r="BH138" s="34">
        <f t="shared" si="45"/>
        <v>2.4321999999999999</v>
      </c>
      <c r="BI138" s="34"/>
      <c r="BJ138" s="34"/>
      <c r="BK138" s="26">
        <v>3.3</v>
      </c>
    </row>
    <row r="139" spans="1:63" ht="15.5" x14ac:dyDescent="0.35">
      <c r="A139" s="40">
        <v>45742</v>
      </c>
      <c r="B139" s="28" t="s">
        <v>59</v>
      </c>
      <c r="C139" s="1" t="s">
        <v>131</v>
      </c>
      <c r="D139" s="1" t="s">
        <v>176</v>
      </c>
      <c r="E139" s="26">
        <v>2.2000000000000002</v>
      </c>
      <c r="F139" s="25" t="s">
        <v>60</v>
      </c>
      <c r="G139" s="25" t="s">
        <v>61</v>
      </c>
      <c r="H139" s="1" t="s">
        <v>81</v>
      </c>
      <c r="I139" s="1">
        <v>2</v>
      </c>
      <c r="J139" s="1">
        <v>6</v>
      </c>
      <c r="K139" s="27" t="s">
        <v>408</v>
      </c>
      <c r="L139" s="26">
        <v>1.5</v>
      </c>
      <c r="M139" s="27" t="s">
        <v>411</v>
      </c>
      <c r="N139" s="1" t="s">
        <v>4</v>
      </c>
      <c r="O139" s="1"/>
      <c r="P139" s="1"/>
      <c r="Q139" s="1"/>
      <c r="R139" s="26">
        <v>7.5</v>
      </c>
      <c r="S139" s="1" t="s">
        <v>63</v>
      </c>
      <c r="T139" s="26" t="str">
        <f t="shared" si="49"/>
        <v>0.00</v>
      </c>
      <c r="U139" s="26">
        <f t="shared" si="46"/>
        <v>-1.5</v>
      </c>
      <c r="V139" s="30">
        <f t="shared" si="51"/>
        <v>32.119999999999997</v>
      </c>
      <c r="W139" s="30">
        <f t="shared" si="57"/>
        <v>165.5</v>
      </c>
      <c r="X139" s="31">
        <f t="shared" si="56"/>
        <v>0.19407854984894257</v>
      </c>
      <c r="Y139" s="32">
        <f t="shared" si="54"/>
        <v>0.32119999999999999</v>
      </c>
      <c r="Z139" s="33">
        <f t="shared" si="53"/>
        <v>3211.9999999999995</v>
      </c>
      <c r="AA139" s="1" t="s">
        <v>62</v>
      </c>
      <c r="AB139" s="1"/>
      <c r="AC139" s="1"/>
      <c r="AD139" s="1"/>
      <c r="AE139" s="26">
        <v>7.5</v>
      </c>
      <c r="AF139" s="26"/>
      <c r="AG139" s="26"/>
      <c r="AH139" s="26">
        <v>7.89</v>
      </c>
      <c r="AI139" s="1"/>
      <c r="AJ139" s="1"/>
      <c r="AK139" s="1"/>
      <c r="AL139" s="1"/>
      <c r="AM139" s="1"/>
      <c r="AN139" s="1"/>
      <c r="AO139" s="1"/>
      <c r="AP139" s="1"/>
      <c r="AQ139" s="1"/>
      <c r="AR139" s="1" t="s">
        <v>52</v>
      </c>
      <c r="AS139" s="26"/>
      <c r="AT139" s="26"/>
      <c r="AU139" s="26"/>
      <c r="AV139" s="26"/>
      <c r="AW139" s="26"/>
      <c r="AX139" s="26"/>
      <c r="AY139" s="26"/>
      <c r="AZ139" s="26"/>
      <c r="BA139" s="26"/>
      <c r="BB139" s="34"/>
      <c r="BC139" s="34"/>
      <c r="BD139" s="34"/>
      <c r="BE139" s="34"/>
      <c r="BF139" s="34"/>
      <c r="BG139" s="34">
        <f t="shared" si="48"/>
        <v>10.334999999999999</v>
      </c>
      <c r="BH139" s="34">
        <f t="shared" si="45"/>
        <v>7.4077000000000002</v>
      </c>
      <c r="BI139" s="34"/>
      <c r="BJ139" s="34"/>
      <c r="BK139" s="26">
        <v>7.5</v>
      </c>
    </row>
    <row r="140" spans="1:63" ht="15.5" x14ac:dyDescent="0.35">
      <c r="A140" s="40">
        <v>45742</v>
      </c>
      <c r="B140" s="28" t="s">
        <v>59</v>
      </c>
      <c r="C140" s="1" t="s">
        <v>131</v>
      </c>
      <c r="D140" s="1" t="s">
        <v>176</v>
      </c>
      <c r="E140" s="26">
        <v>2.2000000000000002</v>
      </c>
      <c r="F140" s="25" t="s">
        <v>60</v>
      </c>
      <c r="G140" s="25" t="s">
        <v>61</v>
      </c>
      <c r="H140" s="1" t="s">
        <v>81</v>
      </c>
      <c r="I140" s="1">
        <v>2</v>
      </c>
      <c r="J140" s="1">
        <v>6</v>
      </c>
      <c r="K140" s="27" t="s">
        <v>408</v>
      </c>
      <c r="L140" s="26">
        <v>1.5</v>
      </c>
      <c r="M140" s="27" t="s">
        <v>412</v>
      </c>
      <c r="N140" s="1" t="s">
        <v>5</v>
      </c>
      <c r="O140" s="1"/>
      <c r="P140" s="1"/>
      <c r="Q140" s="1"/>
      <c r="R140" s="26">
        <v>2.2000000000000002</v>
      </c>
      <c r="S140" s="1" t="s">
        <v>63</v>
      </c>
      <c r="T140" s="26" t="str">
        <f t="shared" si="49"/>
        <v>0.00</v>
      </c>
      <c r="U140" s="26">
        <f t="shared" si="46"/>
        <v>-1.5</v>
      </c>
      <c r="V140" s="30">
        <f t="shared" si="51"/>
        <v>30.619999999999997</v>
      </c>
      <c r="W140" s="30">
        <f t="shared" si="57"/>
        <v>167</v>
      </c>
      <c r="X140" s="31">
        <f t="shared" si="56"/>
        <v>0.18335329341317363</v>
      </c>
      <c r="Y140" s="32">
        <f t="shared" si="54"/>
        <v>0.30619999999999997</v>
      </c>
      <c r="Z140" s="33">
        <f t="shared" si="53"/>
        <v>3061.9999999999995</v>
      </c>
      <c r="AA140" s="1" t="s">
        <v>62</v>
      </c>
      <c r="AB140" s="1"/>
      <c r="AC140" s="1"/>
      <c r="AD140" s="1"/>
      <c r="AE140" s="26">
        <v>2.2000000000000002</v>
      </c>
      <c r="AF140" s="26"/>
      <c r="AG140" s="26"/>
      <c r="AH140" s="26">
        <v>2.06</v>
      </c>
      <c r="AI140" s="1"/>
      <c r="AJ140" s="1"/>
      <c r="AK140" s="1"/>
      <c r="AL140" s="1"/>
      <c r="AM140" s="1"/>
      <c r="AN140" s="1"/>
      <c r="AO140" s="1"/>
      <c r="AP140" s="1"/>
      <c r="AQ140" s="1"/>
      <c r="AR140" s="1" t="s">
        <v>57</v>
      </c>
      <c r="AS140" s="26"/>
      <c r="AT140" s="26"/>
      <c r="AU140" s="26"/>
      <c r="AV140" s="26"/>
      <c r="AW140" s="26"/>
      <c r="AX140" s="26"/>
      <c r="AY140" s="26"/>
      <c r="AZ140" s="26"/>
      <c r="BA140" s="26"/>
      <c r="BB140" s="34"/>
      <c r="BC140" s="34"/>
      <c r="BD140" s="34"/>
      <c r="BE140" s="34"/>
      <c r="BF140" s="34"/>
      <c r="BG140" s="34">
        <f t="shared" si="48"/>
        <v>1.5899999999999999</v>
      </c>
      <c r="BH140" s="34">
        <f t="shared" si="45"/>
        <v>1.9858000000000002</v>
      </c>
      <c r="BI140" s="34"/>
      <c r="BJ140" s="34"/>
      <c r="BK140" s="26">
        <v>1.8</v>
      </c>
    </row>
    <row r="141" spans="1:63" ht="15.5" x14ac:dyDescent="0.35">
      <c r="A141" s="40">
        <v>45742</v>
      </c>
      <c r="B141" s="28" t="s">
        <v>59</v>
      </c>
      <c r="C141" s="1" t="s">
        <v>131</v>
      </c>
      <c r="D141" s="1" t="s">
        <v>176</v>
      </c>
      <c r="E141" s="26">
        <v>2.2999999999999998</v>
      </c>
      <c r="F141" s="25" t="s">
        <v>60</v>
      </c>
      <c r="G141" s="25" t="s">
        <v>61</v>
      </c>
      <c r="H141" s="1" t="s">
        <v>82</v>
      </c>
      <c r="I141" s="1">
        <v>1</v>
      </c>
      <c r="J141" s="1">
        <v>1</v>
      </c>
      <c r="K141" s="39" t="s">
        <v>409</v>
      </c>
      <c r="L141" s="26">
        <v>1.5</v>
      </c>
      <c r="M141" s="27" t="s">
        <v>413</v>
      </c>
      <c r="N141" s="1" t="s">
        <v>4</v>
      </c>
      <c r="O141" s="1"/>
      <c r="P141" s="1"/>
      <c r="Q141" s="1"/>
      <c r="R141" s="26">
        <v>3.1</v>
      </c>
      <c r="S141" s="1">
        <v>2</v>
      </c>
      <c r="T141" s="26" t="str">
        <f t="shared" si="49"/>
        <v>0.00</v>
      </c>
      <c r="U141" s="26">
        <f t="shared" si="46"/>
        <v>-1.5</v>
      </c>
      <c r="V141" s="30">
        <f t="shared" si="51"/>
        <v>29.119999999999997</v>
      </c>
      <c r="W141" s="30">
        <f t="shared" si="57"/>
        <v>168.5</v>
      </c>
      <c r="X141" s="31">
        <f t="shared" si="56"/>
        <v>0.17281899109792284</v>
      </c>
      <c r="Y141" s="32">
        <f t="shared" si="54"/>
        <v>0.29119999999999996</v>
      </c>
      <c r="Z141" s="33">
        <f t="shared" si="53"/>
        <v>2911.9999999999995</v>
      </c>
      <c r="AA141" s="1" t="s">
        <v>62</v>
      </c>
      <c r="AB141" s="1"/>
      <c r="AC141" s="1"/>
      <c r="AD141" s="1"/>
      <c r="AE141" s="26">
        <v>3.1</v>
      </c>
      <c r="AF141" s="26"/>
      <c r="AG141" s="26"/>
      <c r="AH141" s="26">
        <v>2.81</v>
      </c>
      <c r="AI141" s="1"/>
      <c r="AJ141" s="1"/>
      <c r="AK141" s="1"/>
      <c r="AL141" s="1"/>
      <c r="AM141" s="1"/>
      <c r="AN141" s="1"/>
      <c r="AO141" s="1"/>
      <c r="AP141" s="1"/>
      <c r="AQ141" s="1"/>
      <c r="AR141" s="1" t="s">
        <v>52</v>
      </c>
      <c r="AS141" s="26"/>
      <c r="AT141" s="26"/>
      <c r="AU141" s="26"/>
      <c r="AV141" s="26"/>
      <c r="AW141" s="26"/>
      <c r="AX141" s="26"/>
      <c r="AY141" s="26"/>
      <c r="AZ141" s="26"/>
      <c r="BA141" s="26"/>
      <c r="BB141" s="34"/>
      <c r="BC141" s="34"/>
      <c r="BD141" s="34"/>
      <c r="BE141" s="34"/>
      <c r="BF141" s="34"/>
      <c r="BG141" s="34">
        <f t="shared" si="48"/>
        <v>2.7149999999999999</v>
      </c>
      <c r="BH141" s="34">
        <f t="shared" si="45"/>
        <v>2.6833</v>
      </c>
      <c r="BI141" s="34"/>
      <c r="BJ141" s="34"/>
      <c r="BK141" s="26">
        <v>3.1</v>
      </c>
    </row>
    <row r="142" spans="1:63" ht="15.5" x14ac:dyDescent="0.35">
      <c r="A142" s="40">
        <v>45742</v>
      </c>
      <c r="B142" s="28" t="s">
        <v>59</v>
      </c>
      <c r="C142" s="1" t="s">
        <v>131</v>
      </c>
      <c r="D142" s="1" t="s">
        <v>176</v>
      </c>
      <c r="E142" s="1">
        <v>2.5499999999999998</v>
      </c>
      <c r="F142" s="25" t="s">
        <v>60</v>
      </c>
      <c r="G142" s="25" t="s">
        <v>61</v>
      </c>
      <c r="H142" s="1" t="s">
        <v>81</v>
      </c>
      <c r="I142" s="1">
        <v>3</v>
      </c>
      <c r="J142" s="1">
        <v>2</v>
      </c>
      <c r="K142" s="27" t="s">
        <v>363</v>
      </c>
      <c r="L142" s="26">
        <v>1.5</v>
      </c>
      <c r="M142" s="27" t="s">
        <v>414</v>
      </c>
      <c r="N142" s="1" t="s">
        <v>4</v>
      </c>
      <c r="O142" s="1"/>
      <c r="P142" s="1"/>
      <c r="Q142" s="1"/>
      <c r="R142" s="26">
        <v>9.5</v>
      </c>
      <c r="S142" s="1" t="s">
        <v>63</v>
      </c>
      <c r="T142" s="26" t="str">
        <f t="shared" si="49"/>
        <v>0.00</v>
      </c>
      <c r="U142" s="26">
        <f t="shared" si="46"/>
        <v>-1.5</v>
      </c>
      <c r="V142" s="30">
        <f t="shared" si="51"/>
        <v>27.619999999999997</v>
      </c>
      <c r="W142" s="30">
        <f t="shared" si="57"/>
        <v>170</v>
      </c>
      <c r="X142" s="31">
        <f t="shared" si="56"/>
        <v>0.16247058823529409</v>
      </c>
      <c r="Y142" s="32">
        <f t="shared" si="54"/>
        <v>0.2762</v>
      </c>
      <c r="Z142" s="33">
        <f t="shared" si="53"/>
        <v>2761.9999999999995</v>
      </c>
      <c r="AA142" s="1" t="s">
        <v>62</v>
      </c>
      <c r="AB142" s="1"/>
      <c r="AC142" s="1"/>
      <c r="AD142" s="1"/>
      <c r="AE142" s="26">
        <v>9.5</v>
      </c>
      <c r="AF142" s="26"/>
      <c r="AG142" s="26"/>
      <c r="AH142" s="26">
        <v>10.1</v>
      </c>
      <c r="AI142" s="1"/>
      <c r="AJ142" s="1"/>
      <c r="AK142" s="1"/>
      <c r="AL142" s="1"/>
      <c r="AM142" s="1"/>
      <c r="AN142" s="1"/>
      <c r="AO142" s="1"/>
      <c r="AP142" s="1"/>
      <c r="AQ142" s="1"/>
      <c r="AR142" s="1" t="s">
        <v>52</v>
      </c>
      <c r="AS142" s="26"/>
      <c r="AT142" s="26"/>
      <c r="AU142" s="26"/>
      <c r="AV142" s="26"/>
      <c r="AW142" s="26"/>
      <c r="AX142" s="26"/>
      <c r="AY142" s="26"/>
      <c r="AZ142" s="26"/>
      <c r="BA142" s="26"/>
      <c r="BB142" s="34"/>
      <c r="BC142" s="34"/>
      <c r="BD142" s="34"/>
      <c r="BE142" s="34"/>
      <c r="BF142" s="34"/>
      <c r="BG142" s="34">
        <f t="shared" si="48"/>
        <v>13.649999999999999</v>
      </c>
      <c r="BH142" s="34">
        <f t="shared" si="45"/>
        <v>9.463000000000001</v>
      </c>
      <c r="BI142" s="34"/>
      <c r="BJ142" s="34"/>
      <c r="BK142" s="26">
        <v>9.5</v>
      </c>
    </row>
    <row r="143" spans="1:63" ht="15.5" x14ac:dyDescent="0.35">
      <c r="A143" s="40">
        <v>45742</v>
      </c>
      <c r="B143" s="28" t="s">
        <v>59</v>
      </c>
      <c r="C143" s="1" t="s">
        <v>131</v>
      </c>
      <c r="D143" s="1" t="s">
        <v>176</v>
      </c>
      <c r="E143" s="1">
        <v>2.5499999999999998</v>
      </c>
      <c r="F143" s="25" t="s">
        <v>60</v>
      </c>
      <c r="G143" s="25" t="s">
        <v>61</v>
      </c>
      <c r="H143" s="1" t="s">
        <v>81</v>
      </c>
      <c r="I143" s="1">
        <v>3</v>
      </c>
      <c r="J143" s="1">
        <v>2</v>
      </c>
      <c r="K143" s="27" t="s">
        <v>363</v>
      </c>
      <c r="L143" s="26">
        <v>1.5</v>
      </c>
      <c r="M143" s="27" t="s">
        <v>414</v>
      </c>
      <c r="N143" s="1" t="s">
        <v>5</v>
      </c>
      <c r="O143" s="1"/>
      <c r="P143" s="1"/>
      <c r="Q143" s="1"/>
      <c r="R143" s="26">
        <v>2.5</v>
      </c>
      <c r="S143" s="1" t="s">
        <v>63</v>
      </c>
      <c r="T143" s="26" t="str">
        <f t="shared" si="49"/>
        <v>0.00</v>
      </c>
      <c r="U143" s="26">
        <f t="shared" si="46"/>
        <v>-1.5</v>
      </c>
      <c r="V143" s="30">
        <f t="shared" si="51"/>
        <v>26.119999999999997</v>
      </c>
      <c r="W143" s="30">
        <f t="shared" si="57"/>
        <v>171.5</v>
      </c>
      <c r="X143" s="31">
        <f t="shared" si="56"/>
        <v>0.15230320699708452</v>
      </c>
      <c r="Y143" s="32">
        <f t="shared" si="54"/>
        <v>0.26119999999999999</v>
      </c>
      <c r="Z143" s="33">
        <f t="shared" si="53"/>
        <v>2611.9999999999995</v>
      </c>
      <c r="AA143" s="1" t="s">
        <v>62</v>
      </c>
      <c r="AB143" s="1"/>
      <c r="AC143" s="1"/>
      <c r="AD143" s="1"/>
      <c r="AE143" s="26">
        <v>2.5</v>
      </c>
      <c r="AF143" s="26"/>
      <c r="AG143" s="26"/>
      <c r="AH143" s="26">
        <v>2.44</v>
      </c>
      <c r="AI143" s="1"/>
      <c r="AJ143" s="1"/>
      <c r="AK143" s="1"/>
      <c r="AL143" s="1"/>
      <c r="AM143" s="1"/>
      <c r="AN143" s="1"/>
      <c r="AO143" s="1"/>
      <c r="AP143" s="1"/>
      <c r="AQ143" s="1"/>
      <c r="AR143" s="1" t="s">
        <v>57</v>
      </c>
      <c r="AS143" s="26"/>
      <c r="AT143" s="26"/>
      <c r="AU143" s="26"/>
      <c r="AV143" s="26"/>
      <c r="AW143" s="26"/>
      <c r="AX143" s="26"/>
      <c r="AY143" s="26"/>
      <c r="AZ143" s="26"/>
      <c r="BA143" s="26"/>
      <c r="BB143" s="34"/>
      <c r="BC143" s="34"/>
      <c r="BD143" s="34"/>
      <c r="BE143" s="34"/>
      <c r="BF143" s="34"/>
      <c r="BG143" s="34">
        <f t="shared" si="48"/>
        <v>2.16</v>
      </c>
      <c r="BH143" s="34">
        <f t="shared" si="45"/>
        <v>2.3391999999999999</v>
      </c>
      <c r="BI143" s="34"/>
      <c r="BJ143" s="34"/>
      <c r="BK143" s="26">
        <v>2.2000000000000002</v>
      </c>
    </row>
    <row r="144" spans="1:63" ht="15.5" x14ac:dyDescent="0.35">
      <c r="A144" s="40">
        <v>45743</v>
      </c>
      <c r="B144" s="28" t="s">
        <v>59</v>
      </c>
      <c r="C144" s="1" t="s">
        <v>150</v>
      </c>
      <c r="D144" s="1" t="s">
        <v>177</v>
      </c>
      <c r="E144" s="26">
        <v>2</v>
      </c>
      <c r="F144" s="25" t="s">
        <v>60</v>
      </c>
      <c r="G144" s="25" t="s">
        <v>61</v>
      </c>
      <c r="H144" s="1" t="s">
        <v>102</v>
      </c>
      <c r="I144" s="1">
        <v>2</v>
      </c>
      <c r="J144" s="1">
        <v>9</v>
      </c>
      <c r="K144" s="39" t="s">
        <v>250</v>
      </c>
      <c r="L144" s="26">
        <v>2</v>
      </c>
      <c r="M144" s="27" t="s">
        <v>415</v>
      </c>
      <c r="N144" s="1" t="s">
        <v>4</v>
      </c>
      <c r="O144" s="1"/>
      <c r="P144" s="1"/>
      <c r="Q144" s="1"/>
      <c r="R144" s="26">
        <v>2.0499999999999998</v>
      </c>
      <c r="S144" s="1">
        <v>2</v>
      </c>
      <c r="T144" s="26" t="str">
        <f t="shared" si="49"/>
        <v>0.00</v>
      </c>
      <c r="U144" s="26">
        <f t="shared" si="46"/>
        <v>-2</v>
      </c>
      <c r="V144" s="30">
        <f t="shared" si="51"/>
        <v>24.119999999999997</v>
      </c>
      <c r="W144" s="30">
        <f t="shared" si="57"/>
        <v>173.5</v>
      </c>
      <c r="X144" s="31">
        <f t="shared" si="56"/>
        <v>0.13902017291066282</v>
      </c>
      <c r="Y144" s="32">
        <f t="shared" si="54"/>
        <v>0.24119999999999997</v>
      </c>
      <c r="Z144" s="33">
        <f t="shared" si="53"/>
        <v>2411.9999999999995</v>
      </c>
      <c r="AA144" s="1" t="s">
        <v>62</v>
      </c>
      <c r="AB144" s="1"/>
      <c r="AC144" s="1"/>
      <c r="AD144" s="1"/>
      <c r="AE144" s="26">
        <v>2.0499999999999998</v>
      </c>
      <c r="AF144" s="26"/>
      <c r="AG144" s="26"/>
      <c r="AH144" s="26">
        <v>2.13</v>
      </c>
      <c r="AI144" s="1"/>
      <c r="AJ144" s="1"/>
      <c r="AK144" s="1"/>
      <c r="AL144" s="1"/>
      <c r="AM144" s="1"/>
      <c r="AN144" s="1"/>
      <c r="AO144" s="1"/>
      <c r="AP144" s="1"/>
      <c r="AQ144" s="1"/>
      <c r="AR144" s="1" t="s">
        <v>49</v>
      </c>
      <c r="AS144" s="26"/>
      <c r="AT144" s="26"/>
      <c r="AU144" s="26"/>
      <c r="AV144" s="26"/>
      <c r="AW144" s="26"/>
      <c r="AX144" s="26"/>
      <c r="AY144" s="26"/>
      <c r="AZ144" s="26"/>
      <c r="BA144" s="26"/>
      <c r="BB144" s="34"/>
      <c r="BC144" s="34"/>
      <c r="BD144" s="34"/>
      <c r="BE144" s="34"/>
      <c r="BF144" s="34"/>
      <c r="BG144" s="34">
        <f t="shared" si="48"/>
        <v>2.2599999999999998</v>
      </c>
      <c r="BH144" s="34">
        <f t="shared" si="45"/>
        <v>2.0508999999999999</v>
      </c>
      <c r="BI144" s="34"/>
      <c r="BJ144" s="34"/>
      <c r="BK144" s="26">
        <v>2.1</v>
      </c>
    </row>
    <row r="145" spans="1:63" ht="15.5" x14ac:dyDescent="0.35">
      <c r="A145" s="40">
        <v>45744</v>
      </c>
      <c r="B145" s="28" t="s">
        <v>59</v>
      </c>
      <c r="C145" s="1" t="s">
        <v>140</v>
      </c>
      <c r="D145" s="1" t="s">
        <v>172</v>
      </c>
      <c r="E145" s="1">
        <v>6.45</v>
      </c>
      <c r="F145" s="25" t="s">
        <v>60</v>
      </c>
      <c r="G145" s="25" t="s">
        <v>61</v>
      </c>
      <c r="H145" s="1" t="s">
        <v>83</v>
      </c>
      <c r="I145" s="1">
        <v>2</v>
      </c>
      <c r="J145" s="1">
        <v>7</v>
      </c>
      <c r="K145" s="36" t="s">
        <v>225</v>
      </c>
      <c r="L145" s="26">
        <v>1.5</v>
      </c>
      <c r="M145" s="27" t="s">
        <v>416</v>
      </c>
      <c r="N145" s="1" t="s">
        <v>4</v>
      </c>
      <c r="O145" s="1"/>
      <c r="P145" s="1"/>
      <c r="Q145" s="1"/>
      <c r="R145" s="26">
        <v>3.43</v>
      </c>
      <c r="S145" s="1">
        <v>4</v>
      </c>
      <c r="T145" s="26" t="str">
        <f t="shared" si="49"/>
        <v>0.00</v>
      </c>
      <c r="U145" s="26">
        <f t="shared" si="46"/>
        <v>-1.5</v>
      </c>
      <c r="V145" s="30">
        <f t="shared" si="51"/>
        <v>22.619999999999997</v>
      </c>
      <c r="W145" s="30">
        <f t="shared" si="57"/>
        <v>175</v>
      </c>
      <c r="X145" s="31">
        <f t="shared" si="56"/>
        <v>0.12925714285714285</v>
      </c>
      <c r="Y145" s="32">
        <f t="shared" si="54"/>
        <v>0.22619999999999998</v>
      </c>
      <c r="Z145" s="33">
        <f t="shared" si="53"/>
        <v>2261.9999999999995</v>
      </c>
      <c r="AA145" s="1" t="s">
        <v>62</v>
      </c>
      <c r="AB145" s="1"/>
      <c r="AC145" s="1"/>
      <c r="AD145" s="1"/>
      <c r="AE145" s="26">
        <v>4.71</v>
      </c>
      <c r="AF145" s="26"/>
      <c r="AG145" s="26"/>
      <c r="AH145" s="26">
        <v>4.99</v>
      </c>
      <c r="AI145" s="1"/>
      <c r="AJ145" s="1"/>
      <c r="AK145" s="1"/>
      <c r="AL145" s="1"/>
      <c r="AM145" s="1"/>
      <c r="AN145" s="1"/>
      <c r="AO145" s="1"/>
      <c r="AP145" s="1"/>
      <c r="AQ145" s="1"/>
      <c r="AR145" s="1" t="s">
        <v>49</v>
      </c>
      <c r="AS145" s="26"/>
      <c r="AT145" s="26"/>
      <c r="AU145" s="26"/>
      <c r="AV145" s="26"/>
      <c r="AW145" s="26"/>
      <c r="AX145" s="26"/>
      <c r="AY145" s="26"/>
      <c r="AZ145" s="26"/>
      <c r="BA145" s="26"/>
      <c r="BB145" s="34"/>
      <c r="BC145" s="34"/>
      <c r="BD145" s="34"/>
      <c r="BE145" s="34"/>
      <c r="BF145" s="34"/>
      <c r="BG145" s="34">
        <f t="shared" si="48"/>
        <v>5.9850000000000003</v>
      </c>
      <c r="BH145" s="34">
        <f t="shared" si="45"/>
        <v>4.710700000000001</v>
      </c>
      <c r="BI145" s="34"/>
      <c r="BJ145" s="34"/>
      <c r="BK145" s="26">
        <v>4</v>
      </c>
    </row>
    <row r="146" spans="1:63" ht="15.5" x14ac:dyDescent="0.35">
      <c r="A146" s="40">
        <v>45745</v>
      </c>
      <c r="B146" s="28" t="s">
        <v>59</v>
      </c>
      <c r="C146" s="1" t="s">
        <v>122</v>
      </c>
      <c r="D146" s="1" t="s">
        <v>173</v>
      </c>
      <c r="E146" s="1">
        <v>3.05</v>
      </c>
      <c r="F146" s="25" t="s">
        <v>60</v>
      </c>
      <c r="G146" s="25" t="s">
        <v>61</v>
      </c>
      <c r="H146" s="1" t="s">
        <v>72</v>
      </c>
      <c r="I146" s="1">
        <v>6</v>
      </c>
      <c r="J146" s="1">
        <v>8</v>
      </c>
      <c r="K146" s="27" t="s">
        <v>215</v>
      </c>
      <c r="L146" s="26">
        <v>1.5</v>
      </c>
      <c r="M146" s="27" t="s">
        <v>417</v>
      </c>
      <c r="N146" s="1" t="s">
        <v>4</v>
      </c>
      <c r="O146" s="1"/>
      <c r="P146" s="1"/>
      <c r="Q146" s="1"/>
      <c r="R146" s="26">
        <v>3.43</v>
      </c>
      <c r="S146" s="1" t="s">
        <v>63</v>
      </c>
      <c r="T146" s="26" t="str">
        <f t="shared" si="49"/>
        <v>0.00</v>
      </c>
      <c r="U146" s="26">
        <f t="shared" si="46"/>
        <v>-1.5</v>
      </c>
      <c r="V146" s="30">
        <f t="shared" si="51"/>
        <v>21.119999999999997</v>
      </c>
      <c r="W146" s="30">
        <f t="shared" si="57"/>
        <v>176.5</v>
      </c>
      <c r="X146" s="31">
        <f t="shared" si="56"/>
        <v>0.11966005665722378</v>
      </c>
      <c r="Y146" s="32">
        <f t="shared" si="54"/>
        <v>0.21119999999999997</v>
      </c>
      <c r="Z146" s="33">
        <f t="shared" si="53"/>
        <v>2111.9999999999995</v>
      </c>
      <c r="AA146" s="1" t="s">
        <v>62</v>
      </c>
      <c r="AB146" s="1"/>
      <c r="AC146" s="1"/>
      <c r="AD146" s="1"/>
      <c r="AE146" s="26">
        <v>3.43</v>
      </c>
      <c r="AF146" s="26"/>
      <c r="AG146" s="26"/>
      <c r="AH146" s="26">
        <v>3.61</v>
      </c>
      <c r="AI146" s="1"/>
      <c r="AJ146" s="1"/>
      <c r="AK146" s="1"/>
      <c r="AL146" s="1"/>
      <c r="AM146" s="1"/>
      <c r="AN146" s="1"/>
      <c r="AO146" s="1"/>
      <c r="AP146" s="1"/>
      <c r="AQ146" s="1"/>
      <c r="AR146" s="1" t="s">
        <v>49</v>
      </c>
      <c r="AS146" s="26"/>
      <c r="AT146" s="26"/>
      <c r="AU146" s="26"/>
      <c r="AV146" s="26"/>
      <c r="AW146" s="26"/>
      <c r="AX146" s="26"/>
      <c r="AY146" s="26"/>
      <c r="AZ146" s="26"/>
      <c r="BA146" s="26"/>
      <c r="BB146" s="34"/>
      <c r="BC146" s="34"/>
      <c r="BD146" s="34"/>
      <c r="BE146" s="34"/>
      <c r="BF146" s="34"/>
      <c r="BG146" s="34">
        <f t="shared" si="48"/>
        <v>3.915</v>
      </c>
      <c r="BH146" s="34">
        <f t="shared" si="45"/>
        <v>3.4272999999999998</v>
      </c>
      <c r="BI146" s="34"/>
      <c r="BJ146" s="34"/>
      <c r="BK146" s="26">
        <v>3.5</v>
      </c>
    </row>
    <row r="147" spans="1:63" ht="15.5" x14ac:dyDescent="0.35">
      <c r="A147" s="40">
        <v>45745</v>
      </c>
      <c r="B147" s="28" t="s">
        <v>59</v>
      </c>
      <c r="C147" s="1" t="s">
        <v>122</v>
      </c>
      <c r="D147" s="1" t="s">
        <v>173</v>
      </c>
      <c r="E147" s="1">
        <v>3.05</v>
      </c>
      <c r="F147" s="25" t="s">
        <v>60</v>
      </c>
      <c r="G147" s="25" t="s">
        <v>61</v>
      </c>
      <c r="H147" s="1" t="s">
        <v>148</v>
      </c>
      <c r="I147" s="1">
        <v>1</v>
      </c>
      <c r="J147" s="1">
        <v>9</v>
      </c>
      <c r="K147" s="38" t="s">
        <v>398</v>
      </c>
      <c r="L147" s="26">
        <v>1.5</v>
      </c>
      <c r="M147" s="27" t="s">
        <v>418</v>
      </c>
      <c r="N147" s="1" t="s">
        <v>4</v>
      </c>
      <c r="O147" s="1"/>
      <c r="P147" s="1"/>
      <c r="Q147" s="1"/>
      <c r="R147" s="26">
        <v>1.52</v>
      </c>
      <c r="S147" s="1">
        <v>1</v>
      </c>
      <c r="T147" s="26">
        <f t="shared" si="49"/>
        <v>2.2799999999999998</v>
      </c>
      <c r="U147" s="26">
        <f t="shared" si="46"/>
        <v>0.7799999999999998</v>
      </c>
      <c r="V147" s="30">
        <f t="shared" si="51"/>
        <v>21.9</v>
      </c>
      <c r="W147" s="30">
        <f t="shared" si="57"/>
        <v>178</v>
      </c>
      <c r="X147" s="31">
        <f t="shared" si="56"/>
        <v>0.12303370786516853</v>
      </c>
      <c r="Y147" s="32">
        <f t="shared" si="54"/>
        <v>0.21899999999999997</v>
      </c>
      <c r="Z147" s="33">
        <f t="shared" si="53"/>
        <v>2190</v>
      </c>
      <c r="AA147" s="1" t="s">
        <v>68</v>
      </c>
      <c r="AB147" s="1"/>
      <c r="AC147" s="1"/>
      <c r="AD147" s="1"/>
      <c r="AE147" s="26">
        <v>1.52</v>
      </c>
      <c r="AF147" s="26"/>
      <c r="AG147" s="26"/>
      <c r="AH147" s="26">
        <v>1.56</v>
      </c>
      <c r="AI147" s="1"/>
      <c r="AJ147" s="1"/>
      <c r="AK147" s="1"/>
      <c r="AL147" s="1"/>
      <c r="AM147" s="1"/>
      <c r="AN147" s="1"/>
      <c r="AO147" s="1"/>
      <c r="AP147" s="1"/>
      <c r="AQ147" s="1"/>
      <c r="AR147" s="1" t="s">
        <v>49</v>
      </c>
      <c r="AS147" s="26"/>
      <c r="AT147" s="26"/>
      <c r="AU147" s="26"/>
      <c r="AV147" s="26"/>
      <c r="AW147" s="26"/>
      <c r="AX147" s="26"/>
      <c r="AY147" s="26"/>
      <c r="AZ147" s="26"/>
      <c r="BA147" s="26"/>
      <c r="BB147" s="34"/>
      <c r="BC147" s="34"/>
      <c r="BD147" s="34"/>
      <c r="BE147" s="34"/>
      <c r="BF147" s="34"/>
      <c r="BG147" s="34">
        <f t="shared" si="48"/>
        <v>0.83999999999999986</v>
      </c>
      <c r="BH147" s="34">
        <f t="shared" si="45"/>
        <v>1.5207999999999999</v>
      </c>
      <c r="BI147" s="34"/>
      <c r="BJ147" s="34"/>
      <c r="BK147" s="26">
        <v>1.65</v>
      </c>
    </row>
    <row r="148" spans="1:63" ht="15.5" x14ac:dyDescent="0.35">
      <c r="A148" s="40">
        <v>45748</v>
      </c>
      <c r="B148" s="28" t="s">
        <v>59</v>
      </c>
      <c r="C148" s="1" t="s">
        <v>136</v>
      </c>
      <c r="D148" s="1" t="s">
        <v>175</v>
      </c>
      <c r="E148" s="26">
        <v>1.1000000000000001</v>
      </c>
      <c r="F148" s="25" t="s">
        <v>60</v>
      </c>
      <c r="G148" s="25" t="s">
        <v>61</v>
      </c>
      <c r="H148" s="1" t="s">
        <v>71</v>
      </c>
      <c r="I148" s="1">
        <v>2</v>
      </c>
      <c r="J148" s="1">
        <v>1</v>
      </c>
      <c r="K148" s="27" t="s">
        <v>259</v>
      </c>
      <c r="L148" s="26">
        <v>1.5</v>
      </c>
      <c r="M148" s="27" t="s">
        <v>419</v>
      </c>
      <c r="N148" s="1" t="s">
        <v>4</v>
      </c>
      <c r="O148" s="1"/>
      <c r="P148" s="1"/>
      <c r="Q148" s="1"/>
      <c r="R148" s="26">
        <v>18.82</v>
      </c>
      <c r="S148" s="1" t="s">
        <v>63</v>
      </c>
      <c r="T148" s="26" t="str">
        <f t="shared" si="49"/>
        <v>0.00</v>
      </c>
      <c r="U148" s="26">
        <f t="shared" si="46"/>
        <v>-1.5</v>
      </c>
      <c r="V148" s="30">
        <f t="shared" si="51"/>
        <v>20.399999999999999</v>
      </c>
      <c r="W148" s="30">
        <f t="shared" si="57"/>
        <v>179.5</v>
      </c>
      <c r="X148" s="31">
        <f t="shared" si="56"/>
        <v>0.11364902506963788</v>
      </c>
      <c r="Y148" s="32">
        <f t="shared" si="54"/>
        <v>0.20399999999999999</v>
      </c>
      <c r="Z148" s="33">
        <f t="shared" si="53"/>
        <v>2039.9999999999998</v>
      </c>
      <c r="AA148" s="1" t="s">
        <v>62</v>
      </c>
      <c r="AB148" s="1"/>
      <c r="AC148" s="1"/>
      <c r="AD148" s="1"/>
      <c r="AE148" s="26">
        <v>18.82</v>
      </c>
      <c r="AF148" s="26"/>
      <c r="AG148" s="26"/>
      <c r="AH148" s="26">
        <v>20.16</v>
      </c>
      <c r="AI148" s="1"/>
      <c r="AJ148" s="1"/>
      <c r="AK148" s="1"/>
      <c r="AL148" s="1"/>
      <c r="AM148" s="1"/>
      <c r="AN148" s="1"/>
      <c r="AO148" s="1"/>
      <c r="AP148" s="1"/>
      <c r="AQ148" s="1"/>
      <c r="AR148" s="1" t="s">
        <v>49</v>
      </c>
      <c r="AS148" s="26"/>
      <c r="AT148" s="26"/>
      <c r="AU148" s="26"/>
      <c r="AV148" s="26"/>
      <c r="AW148" s="26"/>
      <c r="AX148" s="26"/>
      <c r="AY148" s="26"/>
      <c r="AZ148" s="26"/>
      <c r="BA148" s="26"/>
      <c r="BB148" s="34"/>
      <c r="BC148" s="34"/>
      <c r="BD148" s="34"/>
      <c r="BE148" s="34"/>
      <c r="BF148" s="34"/>
      <c r="BG148" s="34">
        <f t="shared" si="48"/>
        <v>28.740000000000002</v>
      </c>
      <c r="BH148" s="34">
        <f t="shared" si="45"/>
        <v>18.8188</v>
      </c>
      <c r="BI148" s="34"/>
      <c r="BJ148" s="34"/>
      <c r="BK148" s="26">
        <v>18.2</v>
      </c>
    </row>
    <row r="149" spans="1:63" ht="15.5" x14ac:dyDescent="0.35">
      <c r="A149" s="40">
        <v>45748</v>
      </c>
      <c r="B149" s="28" t="s">
        <v>59</v>
      </c>
      <c r="C149" s="1" t="s">
        <v>136</v>
      </c>
      <c r="D149" s="1" t="s">
        <v>175</v>
      </c>
      <c r="E149" s="26">
        <v>1.1000000000000001</v>
      </c>
      <c r="F149" s="25" t="s">
        <v>60</v>
      </c>
      <c r="G149" s="25" t="s">
        <v>61</v>
      </c>
      <c r="H149" s="1" t="s">
        <v>71</v>
      </c>
      <c r="I149" s="1">
        <v>2</v>
      </c>
      <c r="J149" s="1">
        <v>5</v>
      </c>
      <c r="K149" s="37" t="s">
        <v>211</v>
      </c>
      <c r="L149" s="26">
        <v>1.5</v>
      </c>
      <c r="M149" s="27" t="s">
        <v>420</v>
      </c>
      <c r="N149" s="1" t="s">
        <v>4</v>
      </c>
      <c r="O149" s="1"/>
      <c r="P149" s="1"/>
      <c r="Q149" s="1"/>
      <c r="R149" s="26">
        <v>6.21</v>
      </c>
      <c r="S149" s="1">
        <v>3</v>
      </c>
      <c r="T149" s="26" t="str">
        <f t="shared" si="49"/>
        <v>0.00</v>
      </c>
      <c r="U149" s="26">
        <f t="shared" si="46"/>
        <v>-1.5</v>
      </c>
      <c r="V149" s="30">
        <f t="shared" si="51"/>
        <v>18.899999999999999</v>
      </c>
      <c r="W149" s="30">
        <f t="shared" si="57"/>
        <v>181</v>
      </c>
      <c r="X149" s="31">
        <f t="shared" si="56"/>
        <v>0.10441988950276242</v>
      </c>
      <c r="Y149" s="32">
        <f t="shared" si="54"/>
        <v>0.18899999999999997</v>
      </c>
      <c r="Z149" s="33">
        <f t="shared" si="53"/>
        <v>1889.9999999999998</v>
      </c>
      <c r="AA149" s="1" t="s">
        <v>62</v>
      </c>
      <c r="AB149" s="1"/>
      <c r="AC149" s="1"/>
      <c r="AD149" s="1"/>
      <c r="AE149" s="26">
        <v>6.21</v>
      </c>
      <c r="AF149" s="26"/>
      <c r="AG149" s="26"/>
      <c r="AH149" s="26">
        <v>6.6</v>
      </c>
      <c r="AI149" s="1"/>
      <c r="AJ149" s="1"/>
      <c r="AK149" s="1"/>
      <c r="AL149" s="1"/>
      <c r="AM149" s="1"/>
      <c r="AN149" s="1"/>
      <c r="AO149" s="1"/>
      <c r="AP149" s="1"/>
      <c r="AQ149" s="1"/>
      <c r="AR149" s="1" t="s">
        <v>49</v>
      </c>
      <c r="AS149" s="26"/>
      <c r="AT149" s="26"/>
      <c r="AU149" s="26"/>
      <c r="AV149" s="26"/>
      <c r="AW149" s="26"/>
      <c r="AX149" s="26"/>
      <c r="AY149" s="26"/>
      <c r="AZ149" s="26"/>
      <c r="BA149" s="26"/>
      <c r="BB149" s="34"/>
      <c r="BC149" s="34"/>
      <c r="BD149" s="34"/>
      <c r="BE149" s="34"/>
      <c r="BF149" s="34"/>
      <c r="BG149" s="34">
        <f t="shared" si="48"/>
        <v>8.3999999999999986</v>
      </c>
      <c r="BH149" s="34">
        <f t="shared" si="45"/>
        <v>6.2080000000000002</v>
      </c>
      <c r="BI149" s="34"/>
      <c r="BJ149" s="34"/>
      <c r="BK149" s="26">
        <v>6.6</v>
      </c>
    </row>
    <row r="150" spans="1:63" ht="15.5" x14ac:dyDescent="0.35">
      <c r="A150" s="40">
        <v>45749</v>
      </c>
      <c r="B150" s="28" t="s">
        <v>59</v>
      </c>
      <c r="C150" s="1" t="s">
        <v>165</v>
      </c>
      <c r="D150" s="1" t="s">
        <v>176</v>
      </c>
      <c r="E150" s="1">
        <v>5.57</v>
      </c>
      <c r="F150" s="25" t="s">
        <v>60</v>
      </c>
      <c r="G150" s="25" t="s">
        <v>61</v>
      </c>
      <c r="H150" s="1" t="s">
        <v>148</v>
      </c>
      <c r="I150" s="1">
        <v>4</v>
      </c>
      <c r="J150" s="1">
        <v>2</v>
      </c>
      <c r="K150" s="38" t="s">
        <v>377</v>
      </c>
      <c r="L150" s="26">
        <v>1.5</v>
      </c>
      <c r="M150" s="27" t="s">
        <v>421</v>
      </c>
      <c r="N150" s="1" t="s">
        <v>4</v>
      </c>
      <c r="O150" s="1"/>
      <c r="P150" s="1"/>
      <c r="Q150" s="1"/>
      <c r="R150" s="26">
        <v>1.47</v>
      </c>
      <c r="S150" s="1">
        <v>1</v>
      </c>
      <c r="T150" s="26">
        <f t="shared" si="49"/>
        <v>2.21</v>
      </c>
      <c r="U150" s="26">
        <f t="shared" si="46"/>
        <v>0.71</v>
      </c>
      <c r="V150" s="30">
        <f t="shared" si="51"/>
        <v>19.61</v>
      </c>
      <c r="W150" s="30">
        <f t="shared" si="57"/>
        <v>182.5</v>
      </c>
      <c r="X150" s="31">
        <f t="shared" si="56"/>
        <v>0.10745205479452055</v>
      </c>
      <c r="Y150" s="32">
        <f t="shared" si="54"/>
        <v>0.1961</v>
      </c>
      <c r="Z150" s="33">
        <f t="shared" si="53"/>
        <v>1961</v>
      </c>
      <c r="AA150" s="1" t="s">
        <v>68</v>
      </c>
      <c r="AB150" s="1"/>
      <c r="AC150" s="1"/>
      <c r="AD150" s="1"/>
      <c r="AE150" s="26">
        <v>1.47</v>
      </c>
      <c r="AF150" s="26"/>
      <c r="AG150" s="26"/>
      <c r="AH150" s="26">
        <v>1.51</v>
      </c>
      <c r="AI150" s="1"/>
      <c r="AJ150" s="1"/>
      <c r="AK150" s="1"/>
      <c r="AL150" s="1"/>
      <c r="AM150" s="1"/>
      <c r="AN150" s="1"/>
      <c r="AO150" s="1"/>
      <c r="AP150" s="1"/>
      <c r="AQ150" s="1"/>
      <c r="AR150" s="1" t="s">
        <v>49</v>
      </c>
      <c r="AS150" s="26"/>
      <c r="AT150" s="26"/>
      <c r="AU150" s="26"/>
      <c r="AV150" s="26"/>
      <c r="AW150" s="26"/>
      <c r="AX150" s="26"/>
      <c r="AY150" s="26"/>
      <c r="AZ150" s="26"/>
      <c r="BA150" s="26"/>
      <c r="BB150" s="34"/>
      <c r="BC150" s="34"/>
      <c r="BD150" s="34"/>
      <c r="BE150" s="34"/>
      <c r="BF150" s="34"/>
      <c r="BG150" s="34">
        <f t="shared" si="48"/>
        <v>0.76500000000000012</v>
      </c>
      <c r="BH150" s="34">
        <f t="shared" si="45"/>
        <v>1.4742999999999999</v>
      </c>
      <c r="BI150" s="34"/>
      <c r="BJ150" s="34"/>
      <c r="BK150" s="26">
        <v>1.6</v>
      </c>
    </row>
    <row r="151" spans="1:63" ht="15.5" x14ac:dyDescent="0.35">
      <c r="A151" s="40">
        <v>45751</v>
      </c>
      <c r="B151" s="28" t="s">
        <v>59</v>
      </c>
      <c r="C151" s="1" t="s">
        <v>422</v>
      </c>
      <c r="D151" s="1" t="s">
        <v>172</v>
      </c>
      <c r="E151" s="1">
        <v>5.45</v>
      </c>
      <c r="F151" s="25" t="s">
        <v>60</v>
      </c>
      <c r="G151" s="25" t="s">
        <v>61</v>
      </c>
      <c r="H151" s="1" t="s">
        <v>83</v>
      </c>
      <c r="I151" s="1">
        <v>2</v>
      </c>
      <c r="J151" s="1">
        <v>10</v>
      </c>
      <c r="K151" s="38" t="s">
        <v>224</v>
      </c>
      <c r="L151" s="26">
        <v>2</v>
      </c>
      <c r="M151" s="27" t="s">
        <v>423</v>
      </c>
      <c r="N151" s="1" t="s">
        <v>4</v>
      </c>
      <c r="O151" s="1"/>
      <c r="P151" s="1"/>
      <c r="Q151" s="1"/>
      <c r="R151" s="26">
        <v>3.96</v>
      </c>
      <c r="S151" s="1">
        <v>1</v>
      </c>
      <c r="T151" s="26">
        <f t="shared" si="49"/>
        <v>7.92</v>
      </c>
      <c r="U151" s="26">
        <f t="shared" si="46"/>
        <v>5.92</v>
      </c>
      <c r="V151" s="30">
        <f t="shared" si="51"/>
        <v>25.53</v>
      </c>
      <c r="W151" s="30">
        <f t="shared" si="57"/>
        <v>184.5</v>
      </c>
      <c r="X151" s="31">
        <f t="shared" si="56"/>
        <v>0.13837398373983739</v>
      </c>
      <c r="Y151" s="32">
        <f t="shared" si="54"/>
        <v>0.25530000000000003</v>
      </c>
      <c r="Z151" s="33">
        <f t="shared" si="53"/>
        <v>2553</v>
      </c>
      <c r="AA151" s="1" t="s">
        <v>68</v>
      </c>
      <c r="AB151" s="1"/>
      <c r="AC151" s="1"/>
      <c r="AD151" s="1"/>
      <c r="AE151" s="26">
        <v>3.96</v>
      </c>
      <c r="AF151" s="26"/>
      <c r="AG151" s="26"/>
      <c r="AH151" s="26">
        <v>4.7</v>
      </c>
      <c r="AI151" s="1"/>
      <c r="AJ151" s="1"/>
      <c r="AK151" s="1"/>
      <c r="AL151" s="1"/>
      <c r="AM151" s="1"/>
      <c r="AN151" s="1"/>
      <c r="AO151" s="1"/>
      <c r="AP151" s="1"/>
      <c r="AQ151" s="1"/>
      <c r="AR151" s="1" t="s">
        <v>57</v>
      </c>
      <c r="AS151" s="26">
        <v>4.4000000000000004</v>
      </c>
      <c r="AT151" s="26"/>
      <c r="AU151" s="26"/>
      <c r="AV151" s="26"/>
      <c r="AW151" s="26"/>
      <c r="AX151" s="26"/>
      <c r="AY151" s="26"/>
      <c r="AZ151" s="26"/>
      <c r="BA151" s="26"/>
      <c r="BB151" s="34"/>
      <c r="BC151" s="34"/>
      <c r="BD151" s="34"/>
      <c r="BE151" s="34"/>
      <c r="BF151" s="34"/>
      <c r="BG151" s="34">
        <f t="shared" si="48"/>
        <v>7.4</v>
      </c>
      <c r="BH151" s="34">
        <f t="shared" si="45"/>
        <v>4.4410000000000007</v>
      </c>
      <c r="BI151" s="34"/>
      <c r="BJ151" s="34"/>
      <c r="BK151" s="26">
        <v>4.2</v>
      </c>
    </row>
    <row r="152" spans="1:63" ht="15.5" x14ac:dyDescent="0.35">
      <c r="A152" s="40">
        <v>45752</v>
      </c>
      <c r="B152" s="28" t="s">
        <v>59</v>
      </c>
      <c r="C152" s="1" t="s">
        <v>128</v>
      </c>
      <c r="D152" s="1" t="s">
        <v>173</v>
      </c>
      <c r="E152" s="1">
        <v>12.1</v>
      </c>
      <c r="F152" s="25" t="s">
        <v>60</v>
      </c>
      <c r="G152" s="25" t="s">
        <v>61</v>
      </c>
      <c r="H152" s="1" t="s">
        <v>86</v>
      </c>
      <c r="I152" s="1">
        <v>1</v>
      </c>
      <c r="J152" s="1">
        <v>3</v>
      </c>
      <c r="K152" s="36" t="s">
        <v>409</v>
      </c>
      <c r="L152" s="26">
        <v>1</v>
      </c>
      <c r="M152" s="27" t="s">
        <v>425</v>
      </c>
      <c r="N152" s="1" t="s">
        <v>4</v>
      </c>
      <c r="O152" s="1"/>
      <c r="P152" s="1"/>
      <c r="Q152" s="1"/>
      <c r="R152" s="26">
        <v>15.1174</v>
      </c>
      <c r="S152" s="1">
        <v>4</v>
      </c>
      <c r="T152" s="26" t="str">
        <f t="shared" si="49"/>
        <v>0.00</v>
      </c>
      <c r="U152" s="26">
        <f t="shared" si="46"/>
        <v>-1</v>
      </c>
      <c r="V152" s="30">
        <f t="shared" si="51"/>
        <v>24.53</v>
      </c>
      <c r="W152" s="30">
        <f t="shared" si="57"/>
        <v>185.5</v>
      </c>
      <c r="X152" s="31">
        <f t="shared" si="56"/>
        <v>0.13223719676549867</v>
      </c>
      <c r="Y152" s="32">
        <f t="shared" si="54"/>
        <v>0.24530000000000002</v>
      </c>
      <c r="Z152" s="33">
        <f t="shared" si="53"/>
        <v>2453</v>
      </c>
      <c r="AA152" s="1" t="s">
        <v>62</v>
      </c>
      <c r="AB152" s="1"/>
      <c r="AC152" s="1"/>
      <c r="AD152" s="1"/>
      <c r="AE152" s="26">
        <v>15.1174</v>
      </c>
      <c r="AF152" s="26"/>
      <c r="AG152" s="26"/>
      <c r="AH152" s="26">
        <v>16.18</v>
      </c>
      <c r="AI152" s="1"/>
      <c r="AJ152" s="1"/>
      <c r="AK152" s="1"/>
      <c r="AL152" s="1"/>
      <c r="AM152" s="1"/>
      <c r="AN152" s="1"/>
      <c r="AO152" s="1"/>
      <c r="AP152" s="1"/>
      <c r="AQ152" s="1"/>
      <c r="AR152" s="1" t="s">
        <v>49</v>
      </c>
      <c r="AS152" s="26"/>
      <c r="AT152" s="26"/>
      <c r="AU152" s="26"/>
      <c r="AV152" s="26"/>
      <c r="AW152" s="26"/>
      <c r="AX152" s="26"/>
      <c r="AY152" s="26"/>
      <c r="AZ152" s="26"/>
      <c r="BA152" s="26"/>
      <c r="BB152" s="34"/>
      <c r="BC152" s="34"/>
      <c r="BD152" s="34"/>
      <c r="BE152" s="34"/>
      <c r="BF152" s="34"/>
      <c r="BG152" s="34">
        <f t="shared" si="48"/>
        <v>15.18</v>
      </c>
      <c r="BH152" s="34">
        <f t="shared" si="45"/>
        <v>15.1174</v>
      </c>
      <c r="BI152" s="34"/>
      <c r="BJ152" s="34"/>
      <c r="BK152" s="26">
        <v>12</v>
      </c>
    </row>
    <row r="153" spans="1:63" ht="15.5" x14ac:dyDescent="0.35">
      <c r="A153" s="40">
        <v>45752</v>
      </c>
      <c r="B153" s="28" t="s">
        <v>59</v>
      </c>
      <c r="C153" s="1" t="s">
        <v>128</v>
      </c>
      <c r="D153" s="1" t="s">
        <v>173</v>
      </c>
      <c r="E153" s="1">
        <v>12.1</v>
      </c>
      <c r="F153" s="25" t="s">
        <v>60</v>
      </c>
      <c r="G153" s="25" t="s">
        <v>61</v>
      </c>
      <c r="H153" s="1" t="s">
        <v>86</v>
      </c>
      <c r="I153" s="1">
        <v>1</v>
      </c>
      <c r="J153" s="1">
        <v>3</v>
      </c>
      <c r="K153" s="36" t="s">
        <v>409</v>
      </c>
      <c r="L153" s="26">
        <v>1</v>
      </c>
      <c r="M153" s="27" t="s">
        <v>425</v>
      </c>
      <c r="N153" s="1" t="s">
        <v>5</v>
      </c>
      <c r="O153" s="1"/>
      <c r="P153" s="1"/>
      <c r="Q153" s="1"/>
      <c r="R153" s="26">
        <v>1.6324000000000001</v>
      </c>
      <c r="S153" s="1">
        <v>4</v>
      </c>
      <c r="T153" s="26" t="str">
        <f t="shared" si="49"/>
        <v>0.00</v>
      </c>
      <c r="U153" s="26">
        <f t="shared" si="46"/>
        <v>-1</v>
      </c>
      <c r="V153" s="30">
        <f t="shared" si="51"/>
        <v>23.53</v>
      </c>
      <c r="W153" s="30">
        <f t="shared" si="57"/>
        <v>186.5</v>
      </c>
      <c r="X153" s="31">
        <f t="shared" si="56"/>
        <v>0.12616621983914209</v>
      </c>
      <c r="Y153" s="32">
        <f t="shared" si="54"/>
        <v>0.23530000000000001</v>
      </c>
      <c r="Z153" s="33">
        <f t="shared" si="53"/>
        <v>2353</v>
      </c>
      <c r="AA153" s="1" t="s">
        <v>62</v>
      </c>
      <c r="AB153" s="1"/>
      <c r="AC153" s="1"/>
      <c r="AD153" s="1"/>
      <c r="AE153" s="26">
        <v>5.0199999999999996</v>
      </c>
      <c r="AF153" s="26"/>
      <c r="AG153" s="26"/>
      <c r="AH153" s="26">
        <v>1.68</v>
      </c>
      <c r="AI153" s="1"/>
      <c r="AJ153" s="1"/>
      <c r="AK153" s="1"/>
      <c r="AL153" s="1"/>
      <c r="AM153" s="1"/>
      <c r="AN153" s="1"/>
      <c r="AO153" s="1"/>
      <c r="AP153" s="1"/>
      <c r="AQ153" s="1"/>
      <c r="AR153" s="1" t="s">
        <v>49</v>
      </c>
      <c r="AS153" s="26"/>
      <c r="AT153" s="26"/>
      <c r="AU153" s="26"/>
      <c r="AV153" s="26"/>
      <c r="AW153" s="26"/>
      <c r="AX153" s="26"/>
      <c r="AY153" s="26"/>
      <c r="AZ153" s="26"/>
      <c r="BA153" s="26"/>
      <c r="BB153" s="34"/>
      <c r="BC153" s="34"/>
      <c r="BD153" s="34"/>
      <c r="BE153" s="34"/>
      <c r="BF153" s="34"/>
      <c r="BG153" s="34">
        <f t="shared" si="48"/>
        <v>0.67999999999999994</v>
      </c>
      <c r="BH153" s="34">
        <f t="shared" si="45"/>
        <v>1.6324000000000001</v>
      </c>
      <c r="BI153" s="34"/>
      <c r="BJ153" s="34"/>
      <c r="BK153" s="26">
        <v>3</v>
      </c>
    </row>
    <row r="154" spans="1:63" ht="15.5" x14ac:dyDescent="0.35">
      <c r="A154" s="40">
        <v>45752</v>
      </c>
      <c r="B154" s="28" t="s">
        <v>59</v>
      </c>
      <c r="C154" s="1" t="s">
        <v>128</v>
      </c>
      <c r="D154" s="1" t="s">
        <v>173</v>
      </c>
      <c r="E154" s="1">
        <v>2.25</v>
      </c>
      <c r="F154" s="25" t="s">
        <v>60</v>
      </c>
      <c r="G154" s="25" t="s">
        <v>61</v>
      </c>
      <c r="H154" s="1" t="s">
        <v>86</v>
      </c>
      <c r="I154" s="1">
        <v>5</v>
      </c>
      <c r="J154" s="1">
        <v>10</v>
      </c>
      <c r="K154" s="27" t="s">
        <v>424</v>
      </c>
      <c r="L154" s="26">
        <v>1</v>
      </c>
      <c r="M154" s="27" t="s">
        <v>426</v>
      </c>
      <c r="N154" s="1" t="s">
        <v>4</v>
      </c>
      <c r="O154" s="1"/>
      <c r="P154" s="1"/>
      <c r="Q154" s="1"/>
      <c r="R154" s="26">
        <v>8.5236999999999998</v>
      </c>
      <c r="S154" s="1" t="s">
        <v>63</v>
      </c>
      <c r="T154" s="26" t="str">
        <f t="shared" si="49"/>
        <v>0.00</v>
      </c>
      <c r="U154" s="26">
        <f t="shared" si="46"/>
        <v>-1</v>
      </c>
      <c r="V154" s="30">
        <f t="shared" si="51"/>
        <v>22.53</v>
      </c>
      <c r="W154" s="30">
        <f t="shared" si="57"/>
        <v>187.5</v>
      </c>
      <c r="X154" s="31">
        <f t="shared" si="56"/>
        <v>0.12016</v>
      </c>
      <c r="Y154" s="32">
        <f t="shared" si="54"/>
        <v>0.2253</v>
      </c>
      <c r="Z154" s="33">
        <f t="shared" si="53"/>
        <v>2253</v>
      </c>
      <c r="AA154" s="1" t="s">
        <v>62</v>
      </c>
      <c r="AB154" s="1"/>
      <c r="AC154" s="1"/>
      <c r="AD154" s="1"/>
      <c r="AE154" s="26">
        <v>1.8</v>
      </c>
      <c r="AF154" s="26"/>
      <c r="AG154" s="26"/>
      <c r="AH154" s="26">
        <v>9.09</v>
      </c>
      <c r="AI154" s="1"/>
      <c r="AJ154" s="1"/>
      <c r="AK154" s="1"/>
      <c r="AL154" s="1"/>
      <c r="AM154" s="1"/>
      <c r="AN154" s="1"/>
      <c r="AO154" s="1"/>
      <c r="AP154" s="1"/>
      <c r="AQ154" s="1"/>
      <c r="AR154" s="1" t="s">
        <v>49</v>
      </c>
      <c r="AS154" s="26"/>
      <c r="AT154" s="26"/>
      <c r="AU154" s="26"/>
      <c r="AV154" s="26"/>
      <c r="AW154" s="26"/>
      <c r="AX154" s="26"/>
      <c r="AY154" s="26"/>
      <c r="AZ154" s="26"/>
      <c r="BA154" s="26"/>
      <c r="BB154" s="34"/>
      <c r="BC154" s="34"/>
      <c r="BD154" s="34"/>
      <c r="BE154" s="34"/>
      <c r="BF154" s="34"/>
      <c r="BG154" s="34">
        <f t="shared" si="48"/>
        <v>8.09</v>
      </c>
      <c r="BH154" s="34">
        <f t="shared" si="45"/>
        <v>8.5236999999999998</v>
      </c>
      <c r="BI154" s="34"/>
      <c r="BJ154" s="34"/>
      <c r="BK154" s="26">
        <v>7</v>
      </c>
    </row>
    <row r="155" spans="1:63" ht="15.5" x14ac:dyDescent="0.35">
      <c r="A155" s="40">
        <v>45752</v>
      </c>
      <c r="B155" s="28" t="s">
        <v>59</v>
      </c>
      <c r="C155" s="1" t="s">
        <v>128</v>
      </c>
      <c r="D155" s="1" t="s">
        <v>173</v>
      </c>
      <c r="E155" s="1">
        <v>2.25</v>
      </c>
      <c r="F155" s="25" t="s">
        <v>60</v>
      </c>
      <c r="G155" s="25" t="s">
        <v>61</v>
      </c>
      <c r="H155" s="1" t="s">
        <v>86</v>
      </c>
      <c r="I155" s="1">
        <v>5</v>
      </c>
      <c r="J155" s="1">
        <v>10</v>
      </c>
      <c r="K155" s="27" t="s">
        <v>424</v>
      </c>
      <c r="L155" s="26">
        <v>1</v>
      </c>
      <c r="M155" s="27" t="s">
        <v>426</v>
      </c>
      <c r="N155" s="1" t="s">
        <v>5</v>
      </c>
      <c r="O155" s="1"/>
      <c r="P155" s="1"/>
      <c r="Q155" s="1"/>
      <c r="R155" s="26">
        <v>2.0974000000000004</v>
      </c>
      <c r="S155" s="1" t="s">
        <v>63</v>
      </c>
      <c r="T155" s="26" t="str">
        <f t="shared" si="49"/>
        <v>0.00</v>
      </c>
      <c r="U155" s="26">
        <f t="shared" si="46"/>
        <v>-1</v>
      </c>
      <c r="V155" s="30">
        <f t="shared" si="51"/>
        <v>21.53</v>
      </c>
      <c r="W155" s="30">
        <f t="shared" si="57"/>
        <v>188.5</v>
      </c>
      <c r="X155" s="31">
        <f t="shared" si="56"/>
        <v>0.11421750663129975</v>
      </c>
      <c r="Y155" s="32">
        <f t="shared" si="54"/>
        <v>0.21530000000000002</v>
      </c>
      <c r="Z155" s="33">
        <f t="shared" si="53"/>
        <v>2153</v>
      </c>
      <c r="AA155" s="1" t="s">
        <v>62</v>
      </c>
      <c r="AB155" s="1"/>
      <c r="AC155" s="1"/>
      <c r="AD155" s="1"/>
      <c r="AE155" s="26">
        <v>2.0974000000000004</v>
      </c>
      <c r="AF155" s="26"/>
      <c r="AG155" s="26"/>
      <c r="AH155" s="26">
        <v>2.1800000000000002</v>
      </c>
      <c r="AI155" s="1"/>
      <c r="AJ155" s="1"/>
      <c r="AK155" s="1"/>
      <c r="AL155" s="1"/>
      <c r="AM155" s="1"/>
      <c r="AN155" s="1"/>
      <c r="AO155" s="1"/>
      <c r="AP155" s="1"/>
      <c r="AQ155" s="1"/>
      <c r="AR155" s="1" t="s">
        <v>49</v>
      </c>
      <c r="AS155" s="26"/>
      <c r="AT155" s="26"/>
      <c r="AU155" s="26"/>
      <c r="AV155" s="26"/>
      <c r="AW155" s="26"/>
      <c r="AX155" s="26"/>
      <c r="AY155" s="26"/>
      <c r="AZ155" s="26"/>
      <c r="BA155" s="26"/>
      <c r="BB155" s="34"/>
      <c r="BC155" s="34"/>
      <c r="BD155" s="34"/>
      <c r="BE155" s="34"/>
      <c r="BF155" s="34"/>
      <c r="BG155" s="34">
        <f t="shared" si="48"/>
        <v>1.1800000000000002</v>
      </c>
      <c r="BH155" s="34">
        <f t="shared" si="45"/>
        <v>2.0974000000000004</v>
      </c>
      <c r="BI155" s="34"/>
      <c r="BJ155" s="34"/>
      <c r="BK155" s="26">
        <v>1.9</v>
      </c>
    </row>
    <row r="156" spans="1:63" ht="15.5" x14ac:dyDescent="0.35">
      <c r="A156" s="40">
        <v>45752</v>
      </c>
      <c r="B156" s="28" t="s">
        <v>59</v>
      </c>
      <c r="C156" s="1" t="s">
        <v>128</v>
      </c>
      <c r="D156" s="1" t="s">
        <v>173</v>
      </c>
      <c r="E156" s="1">
        <v>3.05</v>
      </c>
      <c r="F156" s="25" t="s">
        <v>60</v>
      </c>
      <c r="G156" s="25" t="s">
        <v>61</v>
      </c>
      <c r="H156" s="1" t="s">
        <v>79</v>
      </c>
      <c r="I156" s="1">
        <v>5</v>
      </c>
      <c r="J156" s="1">
        <v>7</v>
      </c>
      <c r="K156" s="27" t="s">
        <v>232</v>
      </c>
      <c r="L156" s="26">
        <v>1</v>
      </c>
      <c r="M156" s="27" t="s">
        <v>427</v>
      </c>
      <c r="N156" s="1" t="s">
        <v>4</v>
      </c>
      <c r="O156" s="1"/>
      <c r="P156" s="1"/>
      <c r="Q156" s="1"/>
      <c r="R156" s="26">
        <v>5.0199999999999996</v>
      </c>
      <c r="S156" s="1" t="s">
        <v>63</v>
      </c>
      <c r="T156" s="26" t="str">
        <f t="shared" si="49"/>
        <v>0.00</v>
      </c>
      <c r="U156" s="26">
        <f t="shared" si="46"/>
        <v>-1</v>
      </c>
      <c r="V156" s="30">
        <f t="shared" si="51"/>
        <v>20.53</v>
      </c>
      <c r="W156" s="30">
        <f t="shared" si="57"/>
        <v>189.5</v>
      </c>
      <c r="X156" s="31">
        <f t="shared" si="56"/>
        <v>0.10833773087071241</v>
      </c>
      <c r="Y156" s="32">
        <f t="shared" si="54"/>
        <v>0.20530000000000001</v>
      </c>
      <c r="Z156" s="33">
        <f t="shared" si="53"/>
        <v>2053</v>
      </c>
      <c r="AA156" s="1" t="s">
        <v>62</v>
      </c>
      <c r="AB156" s="1"/>
      <c r="AC156" s="1"/>
      <c r="AD156" s="1"/>
      <c r="AE156" s="26">
        <v>5.0199999999999996</v>
      </c>
      <c r="AF156" s="26"/>
      <c r="AG156" s="26"/>
      <c r="AH156" s="26">
        <v>5.32</v>
      </c>
      <c r="AI156" s="1"/>
      <c r="AJ156" s="1"/>
      <c r="AK156" s="1"/>
      <c r="AL156" s="1"/>
      <c r="AM156" s="1"/>
      <c r="AN156" s="1"/>
      <c r="AO156" s="1"/>
      <c r="AP156" s="1"/>
      <c r="AQ156" s="1"/>
      <c r="AR156" s="1" t="s">
        <v>49</v>
      </c>
      <c r="AS156" s="26"/>
      <c r="AT156" s="26"/>
      <c r="AU156" s="26"/>
      <c r="AV156" s="26"/>
      <c r="AW156" s="26"/>
      <c r="AX156" s="26"/>
      <c r="AY156" s="26"/>
      <c r="AZ156" s="26"/>
      <c r="BA156" s="26"/>
      <c r="BB156" s="34"/>
      <c r="BC156" s="34"/>
      <c r="BD156" s="34"/>
      <c r="BE156" s="34"/>
      <c r="BF156" s="34"/>
      <c r="BG156" s="34">
        <f t="shared" si="48"/>
        <v>4.32</v>
      </c>
      <c r="BH156" s="34">
        <f t="shared" si="45"/>
        <v>5.0176000000000007</v>
      </c>
      <c r="BI156" s="34"/>
      <c r="BJ156" s="34"/>
      <c r="BK156" s="26">
        <v>6</v>
      </c>
    </row>
    <row r="157" spans="1:63" ht="15.5" x14ac:dyDescent="0.35">
      <c r="A157" s="40">
        <v>45752</v>
      </c>
      <c r="B157" s="28" t="s">
        <v>59</v>
      </c>
      <c r="C157" s="1" t="s">
        <v>128</v>
      </c>
      <c r="D157" s="1" t="s">
        <v>173</v>
      </c>
      <c r="E157" s="1">
        <v>3.05</v>
      </c>
      <c r="F157" s="25" t="s">
        <v>60</v>
      </c>
      <c r="G157" s="25" t="s">
        <v>61</v>
      </c>
      <c r="H157" s="1" t="s">
        <v>79</v>
      </c>
      <c r="I157" s="1">
        <v>5</v>
      </c>
      <c r="J157" s="1">
        <v>7</v>
      </c>
      <c r="K157" s="27" t="s">
        <v>232</v>
      </c>
      <c r="L157" s="26">
        <v>1</v>
      </c>
      <c r="M157" s="27" t="s">
        <v>427</v>
      </c>
      <c r="N157" s="1" t="s">
        <v>5</v>
      </c>
      <c r="O157" s="1"/>
      <c r="P157" s="1"/>
      <c r="Q157" s="1"/>
      <c r="R157" s="26">
        <v>1.8</v>
      </c>
      <c r="S157" s="1" t="s">
        <v>63</v>
      </c>
      <c r="T157" s="26" t="str">
        <f t="shared" si="49"/>
        <v>0.00</v>
      </c>
      <c r="U157" s="26">
        <f t="shared" si="46"/>
        <v>-1</v>
      </c>
      <c r="V157" s="30">
        <f t="shared" si="51"/>
        <v>19.53</v>
      </c>
      <c r="W157" s="30">
        <f t="shared" si="57"/>
        <v>190.5</v>
      </c>
      <c r="X157" s="31">
        <f t="shared" si="56"/>
        <v>0.10251968503937009</v>
      </c>
      <c r="Y157" s="32">
        <f t="shared" si="54"/>
        <v>0.1953</v>
      </c>
      <c r="Z157" s="33">
        <f t="shared" si="53"/>
        <v>1953</v>
      </c>
      <c r="AA157" s="1" t="s">
        <v>62</v>
      </c>
      <c r="AB157" s="1"/>
      <c r="AC157" s="1"/>
      <c r="AD157" s="1"/>
      <c r="AE157" s="26">
        <v>1.8</v>
      </c>
      <c r="AF157" s="26"/>
      <c r="AG157" s="26"/>
      <c r="AH157" s="26">
        <v>1.86</v>
      </c>
      <c r="AI157" s="1"/>
      <c r="AJ157" s="1"/>
      <c r="AK157" s="1"/>
      <c r="AL157" s="1"/>
      <c r="AM157" s="1"/>
      <c r="AN157" s="1"/>
      <c r="AO157" s="1"/>
      <c r="AP157" s="1"/>
      <c r="AQ157" s="1"/>
      <c r="AR157" s="1" t="s">
        <v>49</v>
      </c>
      <c r="AS157" s="26"/>
      <c r="AT157" s="26"/>
      <c r="AU157" s="26"/>
      <c r="AV157" s="26"/>
      <c r="AW157" s="26"/>
      <c r="AX157" s="26"/>
      <c r="AY157" s="26"/>
      <c r="AZ157" s="26"/>
      <c r="BA157" s="26"/>
      <c r="BB157" s="34"/>
      <c r="BC157" s="34"/>
      <c r="BD157" s="34"/>
      <c r="BE157" s="34"/>
      <c r="BF157" s="34"/>
      <c r="BG157" s="34">
        <f t="shared" si="48"/>
        <v>0.8600000000000001</v>
      </c>
      <c r="BH157" s="34">
        <f t="shared" si="45"/>
        <v>1.7998000000000003</v>
      </c>
      <c r="BI157" s="34"/>
      <c r="BJ157" s="34"/>
      <c r="BK157" s="26">
        <v>1.7</v>
      </c>
    </row>
    <row r="158" spans="1:63" ht="15.5" x14ac:dyDescent="0.35">
      <c r="A158" s="40">
        <v>45752</v>
      </c>
      <c r="B158" s="28" t="s">
        <v>59</v>
      </c>
      <c r="C158" s="1" t="s">
        <v>128</v>
      </c>
      <c r="D158" s="1" t="s">
        <v>173</v>
      </c>
      <c r="E158" s="1">
        <v>4.55</v>
      </c>
      <c r="F158" s="25" t="s">
        <v>60</v>
      </c>
      <c r="G158" s="25" t="s">
        <v>61</v>
      </c>
      <c r="H158" s="1" t="s">
        <v>86</v>
      </c>
      <c r="I158" s="1">
        <v>9</v>
      </c>
      <c r="J158" s="1">
        <v>8</v>
      </c>
      <c r="K158" s="27" t="s">
        <v>196</v>
      </c>
      <c r="L158" s="26">
        <v>1</v>
      </c>
      <c r="M158" s="27" t="s">
        <v>428</v>
      </c>
      <c r="N158" s="1" t="s">
        <v>4</v>
      </c>
      <c r="O158" s="1"/>
      <c r="P158" s="1"/>
      <c r="Q158" s="1"/>
      <c r="R158" s="26">
        <v>5.3430999999999997</v>
      </c>
      <c r="S158" s="1" t="s">
        <v>63</v>
      </c>
      <c r="T158" s="26" t="str">
        <f t="shared" si="49"/>
        <v>0.00</v>
      </c>
      <c r="U158" s="26">
        <f t="shared" si="46"/>
        <v>-1</v>
      </c>
      <c r="V158" s="30">
        <f t="shared" si="51"/>
        <v>18.53</v>
      </c>
      <c r="W158" s="30">
        <f t="shared" si="57"/>
        <v>191.5</v>
      </c>
      <c r="X158" s="31">
        <f t="shared" si="56"/>
        <v>9.6762402088772848E-2</v>
      </c>
      <c r="Y158" s="32">
        <f t="shared" si="54"/>
        <v>0.18530000000000002</v>
      </c>
      <c r="Z158" s="33">
        <f t="shared" si="53"/>
        <v>1853</v>
      </c>
      <c r="AA158" s="1" t="s">
        <v>62</v>
      </c>
      <c r="AB158" s="1"/>
      <c r="AC158" s="1"/>
      <c r="AD158" s="1"/>
      <c r="AE158" s="26">
        <v>5.3430999999999997</v>
      </c>
      <c r="AF158" s="26"/>
      <c r="AG158" s="26"/>
      <c r="AH158" s="26">
        <v>5.67</v>
      </c>
      <c r="AI158" s="1"/>
      <c r="AJ158" s="1"/>
      <c r="AK158" s="1"/>
      <c r="AL158" s="1"/>
      <c r="AM158" s="1"/>
      <c r="AN158" s="1"/>
      <c r="AO158" s="1"/>
      <c r="AP158" s="1"/>
      <c r="AQ158" s="1"/>
      <c r="AR158" s="1" t="s">
        <v>49</v>
      </c>
      <c r="AS158" s="26"/>
      <c r="AT158" s="26"/>
      <c r="AU158" s="26"/>
      <c r="AV158" s="26"/>
      <c r="AW158" s="26"/>
      <c r="AX158" s="26"/>
      <c r="AY158" s="26"/>
      <c r="AZ158" s="26"/>
      <c r="BA158" s="26"/>
      <c r="BB158" s="34"/>
      <c r="BC158" s="34"/>
      <c r="BD158" s="34"/>
      <c r="BE158" s="34"/>
      <c r="BF158" s="34"/>
      <c r="BG158" s="34">
        <f t="shared" si="48"/>
        <v>4.67</v>
      </c>
      <c r="BH158" s="34">
        <f t="shared" si="45"/>
        <v>5.3430999999999997</v>
      </c>
      <c r="BI158" s="34"/>
      <c r="BJ158" s="34"/>
      <c r="BK158" s="26">
        <v>5.4</v>
      </c>
    </row>
    <row r="159" spans="1:63" ht="15.5" x14ac:dyDescent="0.35">
      <c r="A159" s="40">
        <v>45752</v>
      </c>
      <c r="B159" s="28" t="s">
        <v>59</v>
      </c>
      <c r="C159" s="1" t="s">
        <v>128</v>
      </c>
      <c r="D159" s="1" t="s">
        <v>173</v>
      </c>
      <c r="E159" s="1">
        <v>4.55</v>
      </c>
      <c r="F159" s="25" t="s">
        <v>60</v>
      </c>
      <c r="G159" s="25" t="s">
        <v>61</v>
      </c>
      <c r="H159" s="1" t="s">
        <v>86</v>
      </c>
      <c r="I159" s="1">
        <v>9</v>
      </c>
      <c r="J159" s="1">
        <v>8</v>
      </c>
      <c r="K159" s="27" t="s">
        <v>196</v>
      </c>
      <c r="L159" s="26">
        <v>1</v>
      </c>
      <c r="M159" s="27" t="s">
        <v>428</v>
      </c>
      <c r="N159" s="1" t="s">
        <v>5</v>
      </c>
      <c r="O159" s="1"/>
      <c r="P159" s="1"/>
      <c r="Q159" s="1"/>
      <c r="R159" s="26">
        <v>1.9672000000000001</v>
      </c>
      <c r="S159" s="1" t="s">
        <v>63</v>
      </c>
      <c r="T159" s="26" t="str">
        <f t="shared" si="49"/>
        <v>0.00</v>
      </c>
      <c r="U159" s="26">
        <f t="shared" si="46"/>
        <v>-1</v>
      </c>
      <c r="V159" s="30">
        <f t="shared" si="51"/>
        <v>17.53</v>
      </c>
      <c r="W159" s="30">
        <f t="shared" si="57"/>
        <v>192.5</v>
      </c>
      <c r="X159" s="31">
        <f t="shared" si="56"/>
        <v>9.1064935064935071E-2</v>
      </c>
      <c r="Y159" s="32">
        <f t="shared" si="54"/>
        <v>0.17530000000000001</v>
      </c>
      <c r="Z159" s="33">
        <f t="shared" si="53"/>
        <v>1753</v>
      </c>
      <c r="AA159" s="1" t="s">
        <v>62</v>
      </c>
      <c r="AB159" s="1"/>
      <c r="AC159" s="1"/>
      <c r="AD159" s="1"/>
      <c r="AE159" s="26">
        <v>1.9672000000000001</v>
      </c>
      <c r="AF159" s="26"/>
      <c r="AG159" s="26"/>
      <c r="AH159" s="26">
        <v>2.04</v>
      </c>
      <c r="AI159" s="1"/>
      <c r="AJ159" s="1"/>
      <c r="AK159" s="1"/>
      <c r="AL159" s="1"/>
      <c r="AM159" s="1"/>
      <c r="AN159" s="1"/>
      <c r="AO159" s="1"/>
      <c r="AP159" s="1"/>
      <c r="AQ159" s="1"/>
      <c r="AR159" s="1" t="s">
        <v>49</v>
      </c>
      <c r="AS159" s="26"/>
      <c r="AT159" s="26"/>
      <c r="AU159" s="26"/>
      <c r="AV159" s="26"/>
      <c r="AW159" s="26"/>
      <c r="AX159" s="26"/>
      <c r="AY159" s="26"/>
      <c r="AZ159" s="26"/>
      <c r="BA159" s="26"/>
      <c r="BB159" s="34"/>
      <c r="BC159" s="34"/>
      <c r="BD159" s="34"/>
      <c r="BE159" s="34"/>
      <c r="BF159" s="34"/>
      <c r="BG159" s="34">
        <f t="shared" si="48"/>
        <v>1.04</v>
      </c>
      <c r="BH159" s="34">
        <f t="shared" si="45"/>
        <v>1.9672000000000001</v>
      </c>
      <c r="BI159" s="34"/>
      <c r="BJ159" s="34"/>
      <c r="BK159" s="26">
        <v>2.1</v>
      </c>
    </row>
    <row r="160" spans="1:63" ht="15.5" x14ac:dyDescent="0.35">
      <c r="A160" s="40">
        <v>45758</v>
      </c>
      <c r="B160" s="28" t="s">
        <v>59</v>
      </c>
      <c r="C160" s="1" t="s">
        <v>164</v>
      </c>
      <c r="D160" s="1" t="s">
        <v>172</v>
      </c>
      <c r="E160" s="1">
        <v>12.56</v>
      </c>
      <c r="F160" s="25" t="s">
        <v>60</v>
      </c>
      <c r="G160" s="25" t="s">
        <v>61</v>
      </c>
      <c r="H160" s="1" t="s">
        <v>69</v>
      </c>
      <c r="I160" s="1">
        <v>1</v>
      </c>
      <c r="J160" s="1">
        <v>6</v>
      </c>
      <c r="K160" s="39" t="s">
        <v>429</v>
      </c>
      <c r="L160" s="26">
        <v>1.5</v>
      </c>
      <c r="M160" s="27" t="s">
        <v>432</v>
      </c>
      <c r="N160" s="1" t="s">
        <v>4</v>
      </c>
      <c r="O160" s="1"/>
      <c r="P160" s="1"/>
      <c r="Q160" s="1"/>
      <c r="R160" s="26">
        <v>3.5</v>
      </c>
      <c r="S160" s="1">
        <v>2</v>
      </c>
      <c r="T160" s="26" t="str">
        <f t="shared" si="49"/>
        <v>0.00</v>
      </c>
      <c r="U160" s="26">
        <f t="shared" si="46"/>
        <v>-1.5</v>
      </c>
      <c r="V160" s="30">
        <f t="shared" si="51"/>
        <v>16.03</v>
      </c>
      <c r="W160" s="30">
        <f t="shared" si="57"/>
        <v>194</v>
      </c>
      <c r="X160" s="31">
        <f t="shared" si="56"/>
        <v>8.2628865979381447E-2</v>
      </c>
      <c r="Y160" s="32">
        <f t="shared" si="54"/>
        <v>0.1603</v>
      </c>
      <c r="Z160" s="33">
        <f t="shared" si="53"/>
        <v>1603</v>
      </c>
      <c r="AA160" s="1" t="s">
        <v>62</v>
      </c>
      <c r="AB160" s="1"/>
      <c r="AC160" s="1"/>
      <c r="AD160" s="1"/>
      <c r="AE160" s="26">
        <v>3.5</v>
      </c>
      <c r="AF160" s="26"/>
      <c r="AG160" s="26"/>
      <c r="AH160" s="26">
        <v>4.58</v>
      </c>
      <c r="AI160" s="1"/>
      <c r="AJ160" s="1"/>
      <c r="AK160" s="1"/>
      <c r="AL160" s="1"/>
      <c r="AM160" s="1"/>
      <c r="AN160" s="1"/>
      <c r="AO160" s="1"/>
      <c r="AP160" s="1"/>
      <c r="AQ160" s="1"/>
      <c r="AR160" s="1" t="s">
        <v>57</v>
      </c>
      <c r="AS160" s="26">
        <v>3.5</v>
      </c>
      <c r="AT160" s="26"/>
      <c r="AU160" s="26"/>
      <c r="AV160" s="26"/>
      <c r="AW160" s="26"/>
      <c r="AX160" s="26"/>
      <c r="AY160" s="26"/>
      <c r="AZ160" s="26"/>
      <c r="BA160" s="26"/>
      <c r="BB160" s="34"/>
      <c r="BC160" s="34"/>
      <c r="BD160" s="34"/>
      <c r="BE160" s="34"/>
      <c r="BF160" s="34"/>
      <c r="BG160" s="34">
        <f t="shared" si="48"/>
        <v>5.37</v>
      </c>
      <c r="BH160" s="34">
        <f t="shared" si="45"/>
        <v>4.3293999999999997</v>
      </c>
      <c r="BI160" s="34"/>
      <c r="BJ160" s="34"/>
      <c r="BK160" s="26">
        <v>4.2</v>
      </c>
    </row>
    <row r="161" spans="1:63" ht="15.5" x14ac:dyDescent="0.35">
      <c r="A161" s="40">
        <v>45758</v>
      </c>
      <c r="B161" s="28" t="s">
        <v>59</v>
      </c>
      <c r="C161" s="1" t="s">
        <v>164</v>
      </c>
      <c r="D161" s="1" t="s">
        <v>172</v>
      </c>
      <c r="E161" s="1">
        <v>2.41</v>
      </c>
      <c r="F161" s="25" t="s">
        <v>60</v>
      </c>
      <c r="G161" s="25" t="s">
        <v>61</v>
      </c>
      <c r="H161" s="1" t="s">
        <v>69</v>
      </c>
      <c r="I161" s="1">
        <v>4</v>
      </c>
      <c r="J161" s="1">
        <v>3</v>
      </c>
      <c r="K161" s="37" t="s">
        <v>430</v>
      </c>
      <c r="L161" s="26">
        <v>1</v>
      </c>
      <c r="M161" s="27" t="s">
        <v>433</v>
      </c>
      <c r="N161" s="1" t="s">
        <v>4</v>
      </c>
      <c r="O161" s="1"/>
      <c r="P161" s="1"/>
      <c r="Q161" s="1"/>
      <c r="R161" s="26">
        <v>6.5</v>
      </c>
      <c r="S161" s="1">
        <v>3</v>
      </c>
      <c r="T161" s="26" t="str">
        <f t="shared" si="49"/>
        <v>0.00</v>
      </c>
      <c r="U161" s="26">
        <f t="shared" si="46"/>
        <v>-1</v>
      </c>
      <c r="V161" s="30">
        <f t="shared" si="51"/>
        <v>15.030000000000001</v>
      </c>
      <c r="W161" s="30">
        <f t="shared" si="57"/>
        <v>195</v>
      </c>
      <c r="X161" s="31">
        <f t="shared" si="56"/>
        <v>7.7076923076923085E-2</v>
      </c>
      <c r="Y161" s="32">
        <f t="shared" si="54"/>
        <v>0.15030000000000002</v>
      </c>
      <c r="Z161" s="33">
        <f t="shared" si="53"/>
        <v>1503</v>
      </c>
      <c r="AA161" s="1" t="s">
        <v>62</v>
      </c>
      <c r="AB161" s="1"/>
      <c r="AC161" s="1"/>
      <c r="AD161" s="1"/>
      <c r="AE161" s="26">
        <v>6.5</v>
      </c>
      <c r="AF161" s="26"/>
      <c r="AG161" s="26"/>
      <c r="AH161" s="26">
        <v>8.2899999999999991</v>
      </c>
      <c r="AI161" s="1"/>
      <c r="AJ161" s="1"/>
      <c r="AK161" s="1"/>
      <c r="AL161" s="1"/>
      <c r="AM161" s="1"/>
      <c r="AN161" s="1"/>
      <c r="AO161" s="1"/>
      <c r="AP161" s="1"/>
      <c r="AQ161" s="1"/>
      <c r="AR161" s="1" t="s">
        <v>57</v>
      </c>
      <c r="AS161" s="26">
        <v>6.5</v>
      </c>
      <c r="AT161" s="26"/>
      <c r="AU161" s="26"/>
      <c r="AV161" s="26"/>
      <c r="AW161" s="26"/>
      <c r="AX161" s="26"/>
      <c r="AY161" s="26"/>
      <c r="AZ161" s="26"/>
      <c r="BA161" s="26"/>
      <c r="BB161" s="34"/>
      <c r="BC161" s="34"/>
      <c r="BD161" s="34"/>
      <c r="BE161" s="34"/>
      <c r="BF161" s="34"/>
      <c r="BG161" s="34">
        <f t="shared" si="48"/>
        <v>7.2899999999999991</v>
      </c>
      <c r="BH161" s="34">
        <f t="shared" si="45"/>
        <v>7.7796999999999992</v>
      </c>
      <c r="BI161" s="34"/>
      <c r="BJ161" s="34"/>
      <c r="BK161" s="26">
        <v>9.8000000000000007</v>
      </c>
    </row>
    <row r="162" spans="1:63" ht="15.5" x14ac:dyDescent="0.35">
      <c r="A162" s="40">
        <v>45758</v>
      </c>
      <c r="B162" s="28" t="s">
        <v>59</v>
      </c>
      <c r="C162" s="1" t="s">
        <v>164</v>
      </c>
      <c r="D162" s="1" t="s">
        <v>172</v>
      </c>
      <c r="E162" s="1">
        <v>4.3600000000000003</v>
      </c>
      <c r="F162" s="25" t="s">
        <v>60</v>
      </c>
      <c r="G162" s="25" t="s">
        <v>61</v>
      </c>
      <c r="H162" s="1" t="s">
        <v>69</v>
      </c>
      <c r="I162" s="1">
        <v>7</v>
      </c>
      <c r="J162" s="1">
        <v>6</v>
      </c>
      <c r="K162" s="27" t="s">
        <v>201</v>
      </c>
      <c r="L162" s="26">
        <v>1</v>
      </c>
      <c r="M162" s="27" t="s">
        <v>434</v>
      </c>
      <c r="N162" s="1" t="s">
        <v>4</v>
      </c>
      <c r="O162" s="1"/>
      <c r="P162" s="1"/>
      <c r="Q162" s="1"/>
      <c r="R162" s="26">
        <v>5.44</v>
      </c>
      <c r="S162" s="1" t="s">
        <v>63</v>
      </c>
      <c r="T162" s="26" t="str">
        <f t="shared" si="49"/>
        <v>0.00</v>
      </c>
      <c r="U162" s="26">
        <f t="shared" si="46"/>
        <v>-1</v>
      </c>
      <c r="V162" s="30">
        <f t="shared" si="51"/>
        <v>14.030000000000001</v>
      </c>
      <c r="W162" s="30">
        <f t="shared" si="57"/>
        <v>196</v>
      </c>
      <c r="X162" s="31">
        <f t="shared" si="56"/>
        <v>7.1581632653061236E-2</v>
      </c>
      <c r="Y162" s="32">
        <f t="shared" si="54"/>
        <v>0.14030000000000001</v>
      </c>
      <c r="Z162" s="33">
        <f t="shared" si="53"/>
        <v>1403</v>
      </c>
      <c r="AA162" s="1" t="s">
        <v>62</v>
      </c>
      <c r="AB162" s="1"/>
      <c r="AC162" s="1"/>
      <c r="AD162" s="1"/>
      <c r="AE162" s="26">
        <v>5.44</v>
      </c>
      <c r="AF162" s="26"/>
      <c r="AG162" s="26"/>
      <c r="AH162" s="26">
        <v>5.77</v>
      </c>
      <c r="AI162" s="1"/>
      <c r="AJ162" s="1"/>
      <c r="AK162" s="1"/>
      <c r="AL162" s="1"/>
      <c r="AM162" s="1"/>
      <c r="AN162" s="1"/>
      <c r="AO162" s="1"/>
      <c r="AP162" s="1"/>
      <c r="AQ162" s="1"/>
      <c r="AR162" s="1" t="s">
        <v>49</v>
      </c>
      <c r="AS162" s="26"/>
      <c r="AT162" s="26"/>
      <c r="AU162" s="26"/>
      <c r="AV162" s="26"/>
      <c r="AW162" s="26"/>
      <c r="AX162" s="26"/>
      <c r="AY162" s="26"/>
      <c r="AZ162" s="26"/>
      <c r="BA162" s="26"/>
      <c r="BB162" s="34"/>
      <c r="BC162" s="34"/>
      <c r="BD162" s="34"/>
      <c r="BE162" s="34"/>
      <c r="BF162" s="34"/>
      <c r="BG162" s="34">
        <f t="shared" si="48"/>
        <v>4.7699999999999996</v>
      </c>
      <c r="BH162" s="34">
        <f t="shared" si="45"/>
        <v>5.4360999999999997</v>
      </c>
      <c r="BI162" s="34"/>
      <c r="BJ162" s="34"/>
      <c r="BK162" s="26">
        <v>5.7</v>
      </c>
    </row>
    <row r="163" spans="1:63" ht="15.5" x14ac:dyDescent="0.35">
      <c r="A163" s="40">
        <v>45758</v>
      </c>
      <c r="B163" s="28" t="s">
        <v>59</v>
      </c>
      <c r="C163" s="1" t="s">
        <v>164</v>
      </c>
      <c r="D163" s="1" t="s">
        <v>172</v>
      </c>
      <c r="E163" s="26">
        <v>6.3</v>
      </c>
      <c r="F163" s="25" t="s">
        <v>60</v>
      </c>
      <c r="G163" s="25" t="s">
        <v>61</v>
      </c>
      <c r="H163" s="1" t="s">
        <v>80</v>
      </c>
      <c r="I163" s="1">
        <v>3</v>
      </c>
      <c r="J163" s="1">
        <v>8</v>
      </c>
      <c r="K163" s="38" t="s">
        <v>431</v>
      </c>
      <c r="L163" s="26">
        <v>2</v>
      </c>
      <c r="M163" s="27" t="s">
        <v>435</v>
      </c>
      <c r="N163" s="1" t="s">
        <v>4</v>
      </c>
      <c r="O163" s="1"/>
      <c r="P163" s="1"/>
      <c r="Q163" s="1"/>
      <c r="R163" s="26">
        <v>2.19</v>
      </c>
      <c r="S163" s="1">
        <v>1</v>
      </c>
      <c r="T163" s="26">
        <f t="shared" si="49"/>
        <v>4.38</v>
      </c>
      <c r="U163" s="26">
        <f t="shared" si="46"/>
        <v>2.38</v>
      </c>
      <c r="V163" s="30">
        <f t="shared" si="51"/>
        <v>16.41</v>
      </c>
      <c r="W163" s="30">
        <f t="shared" si="57"/>
        <v>198</v>
      </c>
      <c r="X163" s="31">
        <f t="shared" si="56"/>
        <v>8.2878787878787885E-2</v>
      </c>
      <c r="Y163" s="32">
        <f t="shared" si="54"/>
        <v>0.1641</v>
      </c>
      <c r="Z163" s="33">
        <f t="shared" si="53"/>
        <v>1641</v>
      </c>
      <c r="AA163" s="1" t="s">
        <v>68</v>
      </c>
      <c r="AB163" s="1"/>
      <c r="AC163" s="1"/>
      <c r="AD163" s="1"/>
      <c r="AE163" s="26">
        <v>2.19</v>
      </c>
      <c r="AF163" s="26"/>
      <c r="AG163" s="26"/>
      <c r="AH163" s="26">
        <v>2.2799999999999998</v>
      </c>
      <c r="AI163" s="1"/>
      <c r="AJ163" s="1"/>
      <c r="AK163" s="1"/>
      <c r="AL163" s="1"/>
      <c r="AM163" s="1"/>
      <c r="AN163" s="1"/>
      <c r="AO163" s="1"/>
      <c r="AP163" s="1"/>
      <c r="AQ163" s="1"/>
      <c r="AR163" s="1" t="s">
        <v>49</v>
      </c>
      <c r="AS163" s="26"/>
      <c r="AT163" s="26"/>
      <c r="AU163" s="26"/>
      <c r="AV163" s="26"/>
      <c r="AW163" s="26"/>
      <c r="AX163" s="26"/>
      <c r="AY163" s="26"/>
      <c r="AZ163" s="26"/>
      <c r="BA163" s="26"/>
      <c r="BB163" s="34"/>
      <c r="BC163" s="34"/>
      <c r="BD163" s="34"/>
      <c r="BE163" s="34"/>
      <c r="BF163" s="34"/>
      <c r="BG163" s="34">
        <f t="shared" si="48"/>
        <v>2.5599999999999996</v>
      </c>
      <c r="BH163" s="34">
        <f t="shared" si="45"/>
        <v>2.1903999999999999</v>
      </c>
      <c r="BI163" s="34"/>
      <c r="BJ163" s="34"/>
      <c r="BK163" s="26">
        <v>2.7</v>
      </c>
    </row>
    <row r="164" spans="1:63" ht="15.5" x14ac:dyDescent="0.35">
      <c r="A164" s="40">
        <v>45759</v>
      </c>
      <c r="B164" s="28" t="s">
        <v>59</v>
      </c>
      <c r="C164" s="1" t="s">
        <v>150</v>
      </c>
      <c r="D164" s="1" t="s">
        <v>173</v>
      </c>
      <c r="E164" s="1">
        <v>11.45</v>
      </c>
      <c r="F164" s="25" t="s">
        <v>60</v>
      </c>
      <c r="G164" s="25" t="s">
        <v>61</v>
      </c>
      <c r="H164" s="1" t="s">
        <v>81</v>
      </c>
      <c r="I164" s="1">
        <v>1</v>
      </c>
      <c r="J164" s="1">
        <v>1</v>
      </c>
      <c r="K164" s="39" t="s">
        <v>211</v>
      </c>
      <c r="L164" s="26">
        <v>1.5</v>
      </c>
      <c r="M164" s="27" t="s">
        <v>436</v>
      </c>
      <c r="N164" s="1" t="s">
        <v>4</v>
      </c>
      <c r="O164" s="1"/>
      <c r="P164" s="1"/>
      <c r="Q164" s="1"/>
      <c r="R164" s="26">
        <v>4.0999999999999996</v>
      </c>
      <c r="S164" s="1">
        <v>2</v>
      </c>
      <c r="T164" s="26" t="str">
        <f t="shared" si="49"/>
        <v>0.00</v>
      </c>
      <c r="U164" s="26">
        <f t="shared" si="46"/>
        <v>-1.5</v>
      </c>
      <c r="V164" s="30">
        <f t="shared" si="51"/>
        <v>14.91</v>
      </c>
      <c r="W164" s="30">
        <f t="shared" si="57"/>
        <v>199.5</v>
      </c>
      <c r="X164" s="31">
        <f t="shared" si="56"/>
        <v>7.4736842105263157E-2</v>
      </c>
      <c r="Y164" s="32">
        <f t="shared" si="54"/>
        <v>0.14910000000000001</v>
      </c>
      <c r="Z164" s="33">
        <f t="shared" si="53"/>
        <v>1491</v>
      </c>
      <c r="AA164" s="1" t="s">
        <v>62</v>
      </c>
      <c r="AB164" s="1"/>
      <c r="AC164" s="1"/>
      <c r="AD164" s="1"/>
      <c r="AE164" s="26">
        <v>4.0999999999999996</v>
      </c>
      <c r="AF164" s="26"/>
      <c r="AG164" s="26"/>
      <c r="AH164" s="26">
        <v>4.33</v>
      </c>
      <c r="AI164" s="1"/>
      <c r="AJ164" s="1"/>
      <c r="AK164" s="1"/>
      <c r="AL164" s="1"/>
      <c r="AM164" s="1"/>
      <c r="AN164" s="1"/>
      <c r="AO164" s="1"/>
      <c r="AP164" s="1"/>
      <c r="AQ164" s="1"/>
      <c r="AR164" s="1" t="s">
        <v>49</v>
      </c>
      <c r="AS164" s="26"/>
      <c r="AT164" s="26"/>
      <c r="AU164" s="26"/>
      <c r="AV164" s="26"/>
      <c r="AW164" s="26"/>
      <c r="AX164" s="26"/>
      <c r="AY164" s="26"/>
      <c r="AZ164" s="26"/>
      <c r="BA164" s="26"/>
      <c r="BB164" s="34"/>
      <c r="BC164" s="34"/>
      <c r="BD164" s="34"/>
      <c r="BE164" s="34"/>
      <c r="BF164" s="34"/>
      <c r="BG164" s="34">
        <f t="shared" si="48"/>
        <v>4.9950000000000001</v>
      </c>
      <c r="BH164" s="34">
        <f t="shared" si="45"/>
        <v>4.0968999999999998</v>
      </c>
      <c r="BI164" s="34"/>
      <c r="BJ164" s="34"/>
      <c r="BK164" s="26">
        <v>4.25</v>
      </c>
    </row>
    <row r="165" spans="1:63" ht="15.5" x14ac:dyDescent="0.35">
      <c r="A165" s="40">
        <v>45759</v>
      </c>
      <c r="B165" s="28" t="s">
        <v>59</v>
      </c>
      <c r="C165" s="1" t="s">
        <v>150</v>
      </c>
      <c r="D165" s="1" t="s">
        <v>173</v>
      </c>
      <c r="E165" s="26">
        <v>1.3</v>
      </c>
      <c r="F165" s="25" t="s">
        <v>60</v>
      </c>
      <c r="G165" s="25" t="s">
        <v>61</v>
      </c>
      <c r="H165" s="1" t="s">
        <v>81</v>
      </c>
      <c r="I165" s="1">
        <v>4</v>
      </c>
      <c r="J165" s="1">
        <v>3</v>
      </c>
      <c r="K165" s="27" t="s">
        <v>210</v>
      </c>
      <c r="L165" s="26">
        <v>1</v>
      </c>
      <c r="M165" s="27" t="s">
        <v>436</v>
      </c>
      <c r="N165" s="1" t="s">
        <v>4</v>
      </c>
      <c r="O165" s="1"/>
      <c r="P165" s="1"/>
      <c r="Q165" s="1"/>
      <c r="R165" s="26">
        <v>18.329999999999998</v>
      </c>
      <c r="S165" s="1" t="s">
        <v>63</v>
      </c>
      <c r="T165" s="26" t="str">
        <f t="shared" si="49"/>
        <v>0.00</v>
      </c>
      <c r="U165" s="26">
        <f t="shared" si="46"/>
        <v>-1</v>
      </c>
      <c r="V165" s="30">
        <f t="shared" si="51"/>
        <v>13.91</v>
      </c>
      <c r="W165" s="30">
        <f t="shared" si="57"/>
        <v>200.5</v>
      </c>
      <c r="X165" s="31">
        <f t="shared" si="56"/>
        <v>6.9376558603491276E-2</v>
      </c>
      <c r="Y165" s="32">
        <f t="shared" si="54"/>
        <v>0.1391</v>
      </c>
      <c r="Z165" s="33">
        <f t="shared" si="53"/>
        <v>1391</v>
      </c>
      <c r="AA165" s="1" t="s">
        <v>62</v>
      </c>
      <c r="AB165" s="1"/>
      <c r="AC165" s="1"/>
      <c r="AD165" s="1"/>
      <c r="AE165" s="26">
        <v>18.329999999999998</v>
      </c>
      <c r="AF165" s="26"/>
      <c r="AG165" s="26"/>
      <c r="AH165" s="26">
        <v>19.63</v>
      </c>
      <c r="AI165" s="1"/>
      <c r="AJ165" s="1"/>
      <c r="AK165" s="1"/>
      <c r="AL165" s="1"/>
      <c r="AM165" s="1"/>
      <c r="AN165" s="1"/>
      <c r="AO165" s="1"/>
      <c r="AP165" s="1"/>
      <c r="AQ165" s="1"/>
      <c r="AR165" s="1" t="s">
        <v>49</v>
      </c>
      <c r="AS165" s="26"/>
      <c r="AT165" s="26"/>
      <c r="AU165" s="26"/>
      <c r="AV165" s="26"/>
      <c r="AW165" s="26"/>
      <c r="AX165" s="26"/>
      <c r="AY165" s="26"/>
      <c r="AZ165" s="26"/>
      <c r="BA165" s="26"/>
      <c r="BB165" s="34"/>
      <c r="BC165" s="34"/>
      <c r="BD165" s="34"/>
      <c r="BE165" s="34"/>
      <c r="BF165" s="34"/>
      <c r="BG165" s="34">
        <f t="shared" si="48"/>
        <v>18.63</v>
      </c>
      <c r="BH165" s="34">
        <f t="shared" ref="BH165:BH225" si="58">0.93*(AH165-1)+1</f>
        <v>18.325900000000001</v>
      </c>
      <c r="BI165" s="34"/>
      <c r="BJ165" s="34"/>
      <c r="BK165" s="26">
        <v>21.35</v>
      </c>
    </row>
    <row r="166" spans="1:63" ht="15.5" x14ac:dyDescent="0.35">
      <c r="A166" s="40">
        <v>45759</v>
      </c>
      <c r="B166" s="28" t="s">
        <v>59</v>
      </c>
      <c r="C166" s="1" t="s">
        <v>150</v>
      </c>
      <c r="D166" s="1" t="s">
        <v>173</v>
      </c>
      <c r="E166" s="1">
        <v>3.59</v>
      </c>
      <c r="F166" s="25" t="s">
        <v>60</v>
      </c>
      <c r="G166" s="25" t="s">
        <v>61</v>
      </c>
      <c r="H166" s="1" t="s">
        <v>148</v>
      </c>
      <c r="I166" s="1">
        <v>4</v>
      </c>
      <c r="J166" s="1">
        <v>2</v>
      </c>
      <c r="K166" s="38" t="s">
        <v>398</v>
      </c>
      <c r="L166" s="26">
        <v>1.5</v>
      </c>
      <c r="M166" s="27" t="s">
        <v>436</v>
      </c>
      <c r="N166" s="1" t="s">
        <v>4</v>
      </c>
      <c r="O166" s="1"/>
      <c r="P166" s="1"/>
      <c r="Q166" s="1"/>
      <c r="R166" s="26">
        <v>2.4</v>
      </c>
      <c r="S166" s="1">
        <v>1</v>
      </c>
      <c r="T166" s="26">
        <f t="shared" si="49"/>
        <v>3.6</v>
      </c>
      <c r="U166" s="26">
        <f t="shared" ref="U166:U229" si="59">-$L166+T166</f>
        <v>2.1</v>
      </c>
      <c r="V166" s="30">
        <f t="shared" si="51"/>
        <v>16.010000000000002</v>
      </c>
      <c r="W166" s="30">
        <f t="shared" si="57"/>
        <v>202</v>
      </c>
      <c r="X166" s="31">
        <f t="shared" si="56"/>
        <v>7.9257425742574258E-2</v>
      </c>
      <c r="Y166" s="32">
        <f t="shared" si="54"/>
        <v>0.16010000000000002</v>
      </c>
      <c r="Z166" s="33">
        <f t="shared" si="53"/>
        <v>1601.0000000000002</v>
      </c>
      <c r="AA166" s="1" t="s">
        <v>68</v>
      </c>
      <c r="AB166" s="1"/>
      <c r="AC166" s="1"/>
      <c r="AD166" s="1"/>
      <c r="AE166" s="26">
        <v>2.4</v>
      </c>
      <c r="AF166" s="26"/>
      <c r="AG166" s="26"/>
      <c r="AH166" s="26">
        <v>2.5</v>
      </c>
      <c r="AI166" s="1"/>
      <c r="AJ166" s="1"/>
      <c r="AK166" s="1"/>
      <c r="AL166" s="1"/>
      <c r="AM166" s="1"/>
      <c r="AN166" s="1"/>
      <c r="AO166" s="1"/>
      <c r="AP166" s="1"/>
      <c r="AQ166" s="1"/>
      <c r="AR166" s="1" t="s">
        <v>49</v>
      </c>
      <c r="AS166" s="26"/>
      <c r="AT166" s="26"/>
      <c r="AU166" s="26"/>
      <c r="AV166" s="26"/>
      <c r="AW166" s="26"/>
      <c r="AX166" s="26"/>
      <c r="AY166" s="26"/>
      <c r="AZ166" s="26"/>
      <c r="BA166" s="26"/>
      <c r="BB166" s="34"/>
      <c r="BC166" s="34"/>
      <c r="BD166" s="34"/>
      <c r="BE166" s="34"/>
      <c r="BF166" s="34"/>
      <c r="BG166" s="34">
        <f t="shared" si="48"/>
        <v>2.25</v>
      </c>
      <c r="BH166" s="34">
        <f t="shared" si="58"/>
        <v>2.395</v>
      </c>
      <c r="BI166" s="34"/>
      <c r="BJ166" s="34"/>
      <c r="BK166" s="26">
        <v>2.35</v>
      </c>
    </row>
    <row r="167" spans="1:63" ht="15.5" x14ac:dyDescent="0.35">
      <c r="A167" s="40">
        <v>45760</v>
      </c>
      <c r="B167" s="28" t="s">
        <v>59</v>
      </c>
      <c r="C167" s="1" t="s">
        <v>115</v>
      </c>
      <c r="D167" s="1" t="s">
        <v>174</v>
      </c>
      <c r="E167" s="1">
        <v>12.35</v>
      </c>
      <c r="F167" s="25" t="s">
        <v>60</v>
      </c>
      <c r="G167" s="25" t="s">
        <v>61</v>
      </c>
      <c r="H167" s="1" t="s">
        <v>88</v>
      </c>
      <c r="I167" s="1">
        <v>1</v>
      </c>
      <c r="J167" s="1">
        <v>2</v>
      </c>
      <c r="K167" s="27" t="s">
        <v>437</v>
      </c>
      <c r="L167" s="26">
        <v>1.5</v>
      </c>
      <c r="M167" s="27" t="s">
        <v>441</v>
      </c>
      <c r="N167" s="1" t="s">
        <v>4</v>
      </c>
      <c r="O167" s="1"/>
      <c r="P167" s="1"/>
      <c r="Q167" s="1"/>
      <c r="R167" s="26">
        <v>2.4</v>
      </c>
      <c r="S167" s="1" t="s">
        <v>63</v>
      </c>
      <c r="T167" s="26" t="str">
        <f t="shared" si="49"/>
        <v>0.00</v>
      </c>
      <c r="U167" s="26">
        <f t="shared" si="59"/>
        <v>-1.5</v>
      </c>
      <c r="V167" s="30">
        <f t="shared" si="51"/>
        <v>14.510000000000002</v>
      </c>
      <c r="W167" s="30">
        <f t="shared" si="57"/>
        <v>203.5</v>
      </c>
      <c r="X167" s="31">
        <f t="shared" si="56"/>
        <v>7.1302211302211316E-2</v>
      </c>
      <c r="Y167" s="32">
        <f t="shared" si="54"/>
        <v>0.14510000000000001</v>
      </c>
      <c r="Z167" s="33">
        <f t="shared" si="53"/>
        <v>1451.0000000000002</v>
      </c>
      <c r="AA167" s="1" t="s">
        <v>62</v>
      </c>
      <c r="AB167" s="1"/>
      <c r="AC167" s="1"/>
      <c r="AD167" s="1"/>
      <c r="AE167" s="26">
        <v>2.4</v>
      </c>
      <c r="AF167" s="26"/>
      <c r="AG167" s="26"/>
      <c r="AH167" s="26">
        <v>2.5</v>
      </c>
      <c r="AI167" s="1"/>
      <c r="AJ167" s="1"/>
      <c r="AK167" s="1"/>
      <c r="AL167" s="1"/>
      <c r="AM167" s="1"/>
      <c r="AN167" s="1"/>
      <c r="AO167" s="1"/>
      <c r="AP167" s="1"/>
      <c r="AQ167" s="1"/>
      <c r="AR167" s="1" t="s">
        <v>49</v>
      </c>
      <c r="AS167" s="26"/>
      <c r="AT167" s="26"/>
      <c r="AU167" s="26"/>
      <c r="AV167" s="26"/>
      <c r="AW167" s="26"/>
      <c r="AX167" s="26"/>
      <c r="AY167" s="26"/>
      <c r="AZ167" s="26"/>
      <c r="BA167" s="26"/>
      <c r="BB167" s="34"/>
      <c r="BC167" s="34"/>
      <c r="BD167" s="34"/>
      <c r="BE167" s="34"/>
      <c r="BF167" s="34"/>
      <c r="BG167" s="34">
        <f t="shared" si="48"/>
        <v>2.25</v>
      </c>
      <c r="BH167" s="34">
        <f t="shared" si="58"/>
        <v>2.395</v>
      </c>
      <c r="BI167" s="34"/>
      <c r="BJ167" s="34"/>
      <c r="BK167" s="26">
        <v>3.2</v>
      </c>
    </row>
    <row r="168" spans="1:63" ht="15.5" x14ac:dyDescent="0.35">
      <c r="A168" s="40">
        <v>45760</v>
      </c>
      <c r="B168" s="28" t="s">
        <v>59</v>
      </c>
      <c r="C168" s="1" t="s">
        <v>115</v>
      </c>
      <c r="D168" s="1" t="s">
        <v>174</v>
      </c>
      <c r="E168" s="1">
        <v>12.35</v>
      </c>
      <c r="F168" s="25" t="s">
        <v>60</v>
      </c>
      <c r="G168" s="25" t="s">
        <v>61</v>
      </c>
      <c r="H168" s="1" t="s">
        <v>88</v>
      </c>
      <c r="I168" s="1">
        <v>1</v>
      </c>
      <c r="J168" s="1">
        <v>11</v>
      </c>
      <c r="K168" s="27" t="s">
        <v>438</v>
      </c>
      <c r="L168" s="26">
        <v>1</v>
      </c>
      <c r="M168" s="27" t="s">
        <v>442</v>
      </c>
      <c r="N168" s="1" t="s">
        <v>4</v>
      </c>
      <c r="O168" s="1"/>
      <c r="P168" s="1"/>
      <c r="Q168" s="1"/>
      <c r="R168" s="26">
        <v>10.23</v>
      </c>
      <c r="S168" s="1" t="s">
        <v>63</v>
      </c>
      <c r="T168" s="26" t="str">
        <f t="shared" ref="T168:T234" si="60">IF(($AA168="W"),ROUND(($L168*$R168),2),"0.00")</f>
        <v>0.00</v>
      </c>
      <c r="U168" s="26">
        <f t="shared" si="59"/>
        <v>-1</v>
      </c>
      <c r="V168" s="30">
        <f t="shared" si="51"/>
        <v>13.510000000000002</v>
      </c>
      <c r="W168" s="30">
        <f t="shared" si="57"/>
        <v>204.5</v>
      </c>
      <c r="X168" s="31">
        <f t="shared" si="56"/>
        <v>6.6063569682151602E-2</v>
      </c>
      <c r="Y168" s="32">
        <f t="shared" si="54"/>
        <v>0.13510000000000003</v>
      </c>
      <c r="Z168" s="33">
        <f t="shared" si="53"/>
        <v>1351.0000000000002</v>
      </c>
      <c r="AA168" s="1" t="s">
        <v>62</v>
      </c>
      <c r="AB168" s="1"/>
      <c r="AC168" s="1"/>
      <c r="AD168" s="1"/>
      <c r="AE168" s="26">
        <v>10.23</v>
      </c>
      <c r="AF168" s="26"/>
      <c r="AG168" s="26"/>
      <c r="AH168" s="26">
        <v>10.92</v>
      </c>
      <c r="AI168" s="1"/>
      <c r="AJ168" s="1"/>
      <c r="AK168" s="1"/>
      <c r="AL168" s="1"/>
      <c r="AM168" s="1"/>
      <c r="AN168" s="1"/>
      <c r="AO168" s="1"/>
      <c r="AP168" s="1"/>
      <c r="AQ168" s="1"/>
      <c r="AR168" s="1" t="s">
        <v>49</v>
      </c>
      <c r="AS168" s="26"/>
      <c r="AT168" s="26"/>
      <c r="AU168" s="26"/>
      <c r="AV168" s="26"/>
      <c r="AW168" s="26"/>
      <c r="AX168" s="26"/>
      <c r="AY168" s="26"/>
      <c r="AZ168" s="26"/>
      <c r="BA168" s="26"/>
      <c r="BB168" s="34"/>
      <c r="BC168" s="34"/>
      <c r="BD168" s="34"/>
      <c r="BE168" s="34"/>
      <c r="BF168" s="34"/>
      <c r="BG168" s="34">
        <f t="shared" si="48"/>
        <v>9.92</v>
      </c>
      <c r="BH168" s="34">
        <f t="shared" si="58"/>
        <v>10.2256</v>
      </c>
      <c r="BI168" s="34"/>
      <c r="BJ168" s="34"/>
      <c r="BK168" s="26">
        <v>13.5</v>
      </c>
    </row>
    <row r="169" spans="1:63" ht="15.5" x14ac:dyDescent="0.35">
      <c r="A169" s="40">
        <v>45760</v>
      </c>
      <c r="B169" s="28" t="s">
        <v>59</v>
      </c>
      <c r="C169" s="1" t="s">
        <v>115</v>
      </c>
      <c r="D169" s="1" t="s">
        <v>174</v>
      </c>
      <c r="E169" s="1">
        <v>12.35</v>
      </c>
      <c r="F169" s="25" t="s">
        <v>60</v>
      </c>
      <c r="G169" s="25" t="s">
        <v>61</v>
      </c>
      <c r="H169" s="1" t="s">
        <v>88</v>
      </c>
      <c r="I169" s="1">
        <v>1</v>
      </c>
      <c r="J169" s="1">
        <v>10</v>
      </c>
      <c r="K169" s="27" t="s">
        <v>439</v>
      </c>
      <c r="L169" s="26">
        <v>0.5</v>
      </c>
      <c r="M169" s="27" t="s">
        <v>443</v>
      </c>
      <c r="N169" s="1" t="s">
        <v>4</v>
      </c>
      <c r="O169" s="1"/>
      <c r="P169" s="1"/>
      <c r="Q169" s="1"/>
      <c r="R169" s="26">
        <v>10.57</v>
      </c>
      <c r="S169" s="1" t="s">
        <v>63</v>
      </c>
      <c r="T169" s="26" t="str">
        <f t="shared" si="60"/>
        <v>0.00</v>
      </c>
      <c r="U169" s="26">
        <f t="shared" si="59"/>
        <v>-0.5</v>
      </c>
      <c r="V169" s="30">
        <f t="shared" ref="V169:V232" si="61">V168+U169</f>
        <v>13.010000000000002</v>
      </c>
      <c r="W169" s="30">
        <f t="shared" si="57"/>
        <v>205</v>
      </c>
      <c r="X169" s="31">
        <f t="shared" si="56"/>
        <v>6.3463414634146342E-2</v>
      </c>
      <c r="Y169" s="32">
        <f t="shared" si="54"/>
        <v>0.13010000000000002</v>
      </c>
      <c r="Z169" s="33">
        <f t="shared" si="53"/>
        <v>1301.0000000000002</v>
      </c>
      <c r="AA169" s="1" t="s">
        <v>62</v>
      </c>
      <c r="AB169" s="1"/>
      <c r="AC169" s="1"/>
      <c r="AD169" s="1"/>
      <c r="AE169" s="26">
        <v>10.57</v>
      </c>
      <c r="AF169" s="26"/>
      <c r="AG169" s="26"/>
      <c r="AH169" s="26">
        <v>11.29</v>
      </c>
      <c r="AI169" s="1"/>
      <c r="AJ169" s="1"/>
      <c r="AK169" s="1"/>
      <c r="AL169" s="1"/>
      <c r="AM169" s="1"/>
      <c r="AN169" s="1"/>
      <c r="AO169" s="1"/>
      <c r="AP169" s="1"/>
      <c r="AQ169" s="1"/>
      <c r="AR169" s="1" t="s">
        <v>49</v>
      </c>
      <c r="AS169" s="26"/>
      <c r="AT169" s="26"/>
      <c r="AU169" s="26"/>
      <c r="AV169" s="26"/>
      <c r="AW169" s="26"/>
      <c r="AX169" s="26"/>
      <c r="AY169" s="26"/>
      <c r="AZ169" s="26"/>
      <c r="BA169" s="26"/>
      <c r="BB169" s="34"/>
      <c r="BC169" s="34"/>
      <c r="BD169" s="34"/>
      <c r="BE169" s="34"/>
      <c r="BF169" s="34"/>
      <c r="BG169" s="34">
        <f t="shared" si="48"/>
        <v>5.1449999999999996</v>
      </c>
      <c r="BH169" s="34">
        <f t="shared" si="58"/>
        <v>10.569699999999999</v>
      </c>
      <c r="BI169" s="34"/>
      <c r="BJ169" s="34"/>
      <c r="BK169" s="26">
        <v>15</v>
      </c>
    </row>
    <row r="170" spans="1:63" ht="15.5" x14ac:dyDescent="0.35">
      <c r="A170" s="40">
        <v>45760</v>
      </c>
      <c r="B170" s="28" t="s">
        <v>59</v>
      </c>
      <c r="C170" s="1" t="s">
        <v>115</v>
      </c>
      <c r="D170" s="1" t="s">
        <v>174</v>
      </c>
      <c r="E170" s="1">
        <v>1.55</v>
      </c>
      <c r="F170" s="25" t="s">
        <v>60</v>
      </c>
      <c r="G170" s="25" t="s">
        <v>61</v>
      </c>
      <c r="H170" s="1" t="s">
        <v>88</v>
      </c>
      <c r="I170" s="1">
        <v>3</v>
      </c>
      <c r="J170" s="1">
        <v>15</v>
      </c>
      <c r="K170" s="27" t="s">
        <v>440</v>
      </c>
      <c r="L170" s="26">
        <v>1</v>
      </c>
      <c r="M170" s="27" t="s">
        <v>444</v>
      </c>
      <c r="N170" s="1" t="s">
        <v>4</v>
      </c>
      <c r="O170" s="1"/>
      <c r="P170" s="1"/>
      <c r="Q170" s="1"/>
      <c r="R170" s="26">
        <v>11</v>
      </c>
      <c r="S170" s="1" t="s">
        <v>63</v>
      </c>
      <c r="T170" s="26" t="str">
        <f t="shared" si="60"/>
        <v>0.00</v>
      </c>
      <c r="U170" s="26">
        <f t="shared" si="59"/>
        <v>-1</v>
      </c>
      <c r="V170" s="30">
        <f t="shared" si="61"/>
        <v>12.010000000000002</v>
      </c>
      <c r="W170" s="30">
        <f t="shared" si="57"/>
        <v>206</v>
      </c>
      <c r="X170" s="31">
        <f t="shared" si="56"/>
        <v>5.8300970873786419E-2</v>
      </c>
      <c r="Y170" s="32">
        <f t="shared" si="54"/>
        <v>0.12010000000000001</v>
      </c>
      <c r="Z170" s="33">
        <f t="shared" si="53"/>
        <v>1201.0000000000002</v>
      </c>
      <c r="AA170" s="1" t="s">
        <v>62</v>
      </c>
      <c r="AB170" s="1"/>
      <c r="AC170" s="1"/>
      <c r="AD170" s="1"/>
      <c r="AE170" s="26">
        <v>11</v>
      </c>
      <c r="AF170" s="26"/>
      <c r="AG170" s="26"/>
      <c r="AH170" s="26">
        <v>9.8000000000000007</v>
      </c>
      <c r="AI170" s="1"/>
      <c r="AJ170" s="1"/>
      <c r="AK170" s="1"/>
      <c r="AL170" s="1"/>
      <c r="AM170" s="1"/>
      <c r="AN170" s="1"/>
      <c r="AO170" s="1"/>
      <c r="AP170" s="1"/>
      <c r="AQ170" s="1"/>
      <c r="AR170" s="1" t="s">
        <v>57</v>
      </c>
      <c r="AS170" s="26">
        <v>11</v>
      </c>
      <c r="AT170" s="26"/>
      <c r="AU170" s="26"/>
      <c r="AV170" s="26"/>
      <c r="AW170" s="26"/>
      <c r="AX170" s="26"/>
      <c r="AY170" s="26"/>
      <c r="AZ170" s="26"/>
      <c r="BA170" s="26"/>
      <c r="BB170" s="34"/>
      <c r="BC170" s="34"/>
      <c r="BD170" s="34"/>
      <c r="BE170" s="34"/>
      <c r="BF170" s="34"/>
      <c r="BG170" s="34">
        <f t="shared" si="48"/>
        <v>8.8000000000000007</v>
      </c>
      <c r="BH170" s="34">
        <f t="shared" si="58"/>
        <v>9.1840000000000011</v>
      </c>
      <c r="BI170" s="34"/>
      <c r="BJ170" s="34"/>
      <c r="BK170" s="26">
        <v>11</v>
      </c>
    </row>
    <row r="171" spans="1:63" ht="15.5" x14ac:dyDescent="0.35">
      <c r="A171" s="40">
        <v>45762</v>
      </c>
      <c r="B171" s="28" t="s">
        <v>59</v>
      </c>
      <c r="C171" s="1" t="s">
        <v>445</v>
      </c>
      <c r="D171" s="1" t="s">
        <v>175</v>
      </c>
      <c r="E171" s="1">
        <v>1.55</v>
      </c>
      <c r="F171" s="25" t="s">
        <v>60</v>
      </c>
      <c r="G171" s="25" t="s">
        <v>61</v>
      </c>
      <c r="H171" s="1" t="s">
        <v>70</v>
      </c>
      <c r="I171" s="1">
        <v>2</v>
      </c>
      <c r="J171" s="1">
        <v>4</v>
      </c>
      <c r="K171" s="36" t="s">
        <v>446</v>
      </c>
      <c r="L171" s="26">
        <v>2</v>
      </c>
      <c r="M171" s="27" t="s">
        <v>448</v>
      </c>
      <c r="N171" s="1" t="s">
        <v>4</v>
      </c>
      <c r="O171" s="1"/>
      <c r="P171" s="1"/>
      <c r="Q171" s="1"/>
      <c r="R171" s="26">
        <v>2.68</v>
      </c>
      <c r="S171" s="1">
        <v>4</v>
      </c>
      <c r="T171" s="26" t="str">
        <f t="shared" si="60"/>
        <v>0.00</v>
      </c>
      <c r="U171" s="26">
        <f t="shared" si="59"/>
        <v>-2</v>
      </c>
      <c r="V171" s="30">
        <f t="shared" si="61"/>
        <v>10.010000000000002</v>
      </c>
      <c r="W171" s="30">
        <f t="shared" si="57"/>
        <v>208</v>
      </c>
      <c r="X171" s="31">
        <f t="shared" si="56"/>
        <v>4.8125000000000008E-2</v>
      </c>
      <c r="Y171" s="32">
        <f t="shared" si="54"/>
        <v>0.10010000000000002</v>
      </c>
      <c r="Z171" s="33">
        <f t="shared" ref="Z171:Z234" si="62">V171*100</f>
        <v>1001.0000000000001</v>
      </c>
      <c r="AA171" s="1" t="s">
        <v>62</v>
      </c>
      <c r="AB171" s="1"/>
      <c r="AC171" s="1"/>
      <c r="AD171" s="1"/>
      <c r="AE171" s="26">
        <v>2.68</v>
      </c>
      <c r="AF171" s="26"/>
      <c r="AG171" s="26"/>
      <c r="AH171" s="26">
        <v>2.81</v>
      </c>
      <c r="AI171" s="1"/>
      <c r="AJ171" s="1"/>
      <c r="AK171" s="1"/>
      <c r="AL171" s="1"/>
      <c r="AM171" s="1"/>
      <c r="AN171" s="1"/>
      <c r="AO171" s="1"/>
      <c r="AP171" s="1"/>
      <c r="AQ171" s="1"/>
      <c r="AR171" s="1" t="s">
        <v>49</v>
      </c>
      <c r="AS171" s="26"/>
      <c r="AT171" s="26"/>
      <c r="AU171" s="26"/>
      <c r="AV171" s="26"/>
      <c r="AW171" s="26"/>
      <c r="AX171" s="26"/>
      <c r="AY171" s="26"/>
      <c r="AZ171" s="26"/>
      <c r="BA171" s="26"/>
      <c r="BB171" s="34"/>
      <c r="BC171" s="34"/>
      <c r="BD171" s="34"/>
      <c r="BE171" s="34"/>
      <c r="BF171" s="34"/>
      <c r="BG171" s="34">
        <f t="shared" si="48"/>
        <v>3.62</v>
      </c>
      <c r="BH171" s="34">
        <f t="shared" si="58"/>
        <v>2.6833</v>
      </c>
      <c r="BI171" s="34"/>
      <c r="BJ171" s="34"/>
      <c r="BK171" s="26">
        <v>2.6</v>
      </c>
    </row>
    <row r="172" spans="1:63" ht="15.5" x14ac:dyDescent="0.35">
      <c r="A172" s="40">
        <v>45762</v>
      </c>
      <c r="B172" s="28" t="s">
        <v>59</v>
      </c>
      <c r="C172" s="1" t="s">
        <v>445</v>
      </c>
      <c r="D172" s="1" t="s">
        <v>175</v>
      </c>
      <c r="E172" s="26">
        <v>3.5</v>
      </c>
      <c r="F172" s="25" t="s">
        <v>60</v>
      </c>
      <c r="G172" s="25" t="s">
        <v>61</v>
      </c>
      <c r="H172" s="1" t="s">
        <v>70</v>
      </c>
      <c r="I172" s="1">
        <v>5</v>
      </c>
      <c r="J172" s="1">
        <v>11</v>
      </c>
      <c r="K172" s="38" t="s">
        <v>447</v>
      </c>
      <c r="L172" s="26">
        <v>1</v>
      </c>
      <c r="M172" s="27" t="s">
        <v>449</v>
      </c>
      <c r="N172" s="1" t="s">
        <v>4</v>
      </c>
      <c r="O172" s="1"/>
      <c r="P172" s="1"/>
      <c r="Q172" s="1"/>
      <c r="R172" s="26">
        <v>2.64</v>
      </c>
      <c r="S172" s="1">
        <v>1</v>
      </c>
      <c r="T172" s="26">
        <f t="shared" si="60"/>
        <v>2.64</v>
      </c>
      <c r="U172" s="26">
        <f t="shared" si="59"/>
        <v>1.6400000000000001</v>
      </c>
      <c r="V172" s="30">
        <f t="shared" si="61"/>
        <v>11.650000000000002</v>
      </c>
      <c r="W172" s="30">
        <f t="shared" si="57"/>
        <v>209</v>
      </c>
      <c r="X172" s="31">
        <f t="shared" si="56"/>
        <v>5.5741626794258384E-2</v>
      </c>
      <c r="Y172" s="32">
        <f t="shared" si="54"/>
        <v>0.11650000000000002</v>
      </c>
      <c r="Z172" s="33">
        <f t="shared" si="62"/>
        <v>1165.0000000000002</v>
      </c>
      <c r="AA172" s="1" t="s">
        <v>68</v>
      </c>
      <c r="AB172" s="1"/>
      <c r="AC172" s="1"/>
      <c r="AD172" s="1"/>
      <c r="AE172" s="26">
        <v>2.64</v>
      </c>
      <c r="AF172" s="26"/>
      <c r="AG172" s="26"/>
      <c r="AH172" s="26">
        <v>2.76</v>
      </c>
      <c r="AI172" s="1"/>
      <c r="AJ172" s="1"/>
      <c r="AK172" s="1"/>
      <c r="AL172" s="1"/>
      <c r="AM172" s="1"/>
      <c r="AN172" s="1"/>
      <c r="AO172" s="1"/>
      <c r="AP172" s="1"/>
      <c r="AQ172" s="1"/>
      <c r="AR172" s="1" t="s">
        <v>49</v>
      </c>
      <c r="AS172" s="26"/>
      <c r="AT172" s="26"/>
      <c r="AU172" s="26"/>
      <c r="AV172" s="26"/>
      <c r="AW172" s="26"/>
      <c r="AX172" s="26"/>
      <c r="AY172" s="26"/>
      <c r="AZ172" s="26"/>
      <c r="BA172" s="26"/>
      <c r="BB172" s="34"/>
      <c r="BC172" s="34"/>
      <c r="BD172" s="34"/>
      <c r="BE172" s="34"/>
      <c r="BF172" s="34"/>
      <c r="BG172" s="34">
        <f t="shared" si="48"/>
        <v>1.7599999999999998</v>
      </c>
      <c r="BH172" s="34">
        <f t="shared" si="58"/>
        <v>2.6368</v>
      </c>
      <c r="BI172" s="34"/>
      <c r="BJ172" s="34"/>
      <c r="BK172" s="26">
        <v>3.4</v>
      </c>
    </row>
    <row r="173" spans="1:63" ht="15.5" x14ac:dyDescent="0.35">
      <c r="A173" s="40">
        <v>45763</v>
      </c>
      <c r="B173" s="28" t="s">
        <v>59</v>
      </c>
      <c r="C173" s="1" t="s">
        <v>127</v>
      </c>
      <c r="D173" s="1" t="s">
        <v>176</v>
      </c>
      <c r="E173" s="1">
        <v>1.25</v>
      </c>
      <c r="F173" s="25" t="s">
        <v>60</v>
      </c>
      <c r="G173" s="25" t="s">
        <v>61</v>
      </c>
      <c r="H173" s="1" t="s">
        <v>65</v>
      </c>
      <c r="I173" s="1">
        <v>2</v>
      </c>
      <c r="J173" s="1">
        <v>1</v>
      </c>
      <c r="K173" s="39" t="s">
        <v>450</v>
      </c>
      <c r="L173" s="26">
        <v>1.5</v>
      </c>
      <c r="M173" s="27" t="s">
        <v>451</v>
      </c>
      <c r="N173" s="1" t="s">
        <v>4</v>
      </c>
      <c r="O173" s="1"/>
      <c r="P173" s="1"/>
      <c r="Q173" s="1"/>
      <c r="R173" s="26">
        <v>2.4</v>
      </c>
      <c r="S173" s="1">
        <v>2</v>
      </c>
      <c r="T173" s="26" t="str">
        <f t="shared" si="60"/>
        <v>0.00</v>
      </c>
      <c r="U173" s="26">
        <f t="shared" si="59"/>
        <v>-1.5</v>
      </c>
      <c r="V173" s="30">
        <f t="shared" si="61"/>
        <v>10.150000000000002</v>
      </c>
      <c r="W173" s="30">
        <f t="shared" si="57"/>
        <v>210.5</v>
      </c>
      <c r="X173" s="31">
        <f t="shared" si="56"/>
        <v>4.82185273159145E-2</v>
      </c>
      <c r="Y173" s="32">
        <f t="shared" si="54"/>
        <v>0.10150000000000002</v>
      </c>
      <c r="Z173" s="33">
        <f t="shared" si="62"/>
        <v>1015.0000000000002</v>
      </c>
      <c r="AA173" s="1" t="s">
        <v>62</v>
      </c>
      <c r="AB173" s="1"/>
      <c r="AC173" s="1"/>
      <c r="AD173" s="1"/>
      <c r="AE173" s="26">
        <v>2.4</v>
      </c>
      <c r="AF173" s="26"/>
      <c r="AG173" s="26"/>
      <c r="AH173" s="26">
        <v>2.5099999999999998</v>
      </c>
      <c r="AI173" s="1"/>
      <c r="AJ173" s="1"/>
      <c r="AK173" s="1"/>
      <c r="AL173" s="1"/>
      <c r="AM173" s="1"/>
      <c r="AN173" s="1"/>
      <c r="AO173" s="1"/>
      <c r="AP173" s="1"/>
      <c r="AQ173" s="1"/>
      <c r="AR173" s="1" t="s">
        <v>49</v>
      </c>
      <c r="AS173" s="26"/>
      <c r="AT173" s="26"/>
      <c r="AU173" s="26"/>
      <c r="AV173" s="26"/>
      <c r="AW173" s="26"/>
      <c r="AX173" s="26"/>
      <c r="AY173" s="26"/>
      <c r="AZ173" s="26"/>
      <c r="BA173" s="26"/>
      <c r="BB173" s="34"/>
      <c r="BC173" s="34"/>
      <c r="BD173" s="34"/>
      <c r="BE173" s="34"/>
      <c r="BF173" s="34"/>
      <c r="BG173" s="34">
        <f t="shared" si="48"/>
        <v>2.2649999999999997</v>
      </c>
      <c r="BH173" s="34">
        <f t="shared" si="58"/>
        <v>2.4043000000000001</v>
      </c>
      <c r="BI173" s="34"/>
      <c r="BJ173" s="34"/>
      <c r="BK173" s="26">
        <v>2.7</v>
      </c>
    </row>
    <row r="174" spans="1:63" ht="15.5" x14ac:dyDescent="0.35">
      <c r="A174" s="40">
        <v>45766</v>
      </c>
      <c r="B174" s="28" t="s">
        <v>59</v>
      </c>
      <c r="C174" s="1" t="s">
        <v>154</v>
      </c>
      <c r="D174" s="1" t="s">
        <v>173</v>
      </c>
      <c r="E174" s="26">
        <v>1.35</v>
      </c>
      <c r="F174" s="25" t="s">
        <v>60</v>
      </c>
      <c r="G174" s="25" t="s">
        <v>61</v>
      </c>
      <c r="H174" s="1" t="s">
        <v>70</v>
      </c>
      <c r="I174" s="1">
        <v>3</v>
      </c>
      <c r="J174" s="1">
        <v>2</v>
      </c>
      <c r="K174" s="37" t="s">
        <v>232</v>
      </c>
      <c r="L174" s="26">
        <v>1.5</v>
      </c>
      <c r="M174" s="27" t="s">
        <v>452</v>
      </c>
      <c r="N174" s="1" t="s">
        <v>4</v>
      </c>
      <c r="O174" s="1"/>
      <c r="P174" s="1"/>
      <c r="Q174" s="1"/>
      <c r="R174" s="26">
        <v>2.98</v>
      </c>
      <c r="S174" s="1">
        <v>3</v>
      </c>
      <c r="T174" s="26" t="str">
        <f t="shared" si="60"/>
        <v>0.00</v>
      </c>
      <c r="U174" s="26">
        <f t="shared" si="59"/>
        <v>-1.5</v>
      </c>
      <c r="V174" s="30">
        <f t="shared" si="61"/>
        <v>8.6500000000000021</v>
      </c>
      <c r="W174" s="30">
        <f t="shared" si="57"/>
        <v>212</v>
      </c>
      <c r="X174" s="31">
        <f t="shared" si="56"/>
        <v>4.0801886792452842E-2</v>
      </c>
      <c r="Y174" s="32">
        <f t="shared" si="54"/>
        <v>8.6500000000000021E-2</v>
      </c>
      <c r="Z174" s="33">
        <f t="shared" si="62"/>
        <v>865.00000000000023</v>
      </c>
      <c r="AA174" s="1" t="s">
        <v>62</v>
      </c>
      <c r="AB174" s="1"/>
      <c r="AC174" s="1"/>
      <c r="AD174" s="1"/>
      <c r="AE174" s="26">
        <v>2.98</v>
      </c>
      <c r="AF174" s="26"/>
      <c r="AG174" s="26"/>
      <c r="AH174" s="26">
        <v>3.13</v>
      </c>
      <c r="AI174" s="1"/>
      <c r="AJ174" s="1"/>
      <c r="AK174" s="1"/>
      <c r="AL174" s="1"/>
      <c r="AM174" s="1"/>
      <c r="AN174" s="1"/>
      <c r="AO174" s="1"/>
      <c r="AP174" s="1"/>
      <c r="AQ174" s="1"/>
      <c r="AR174" s="1" t="s">
        <v>49</v>
      </c>
      <c r="AS174" s="26"/>
      <c r="AT174" s="26"/>
      <c r="AU174" s="26"/>
      <c r="AV174" s="26"/>
      <c r="AW174" s="26"/>
      <c r="AX174" s="26"/>
      <c r="AY174" s="26"/>
      <c r="AZ174" s="26"/>
      <c r="BA174" s="26"/>
      <c r="BB174" s="34"/>
      <c r="BC174" s="34"/>
      <c r="BD174" s="34"/>
      <c r="BE174" s="34"/>
      <c r="BF174" s="34"/>
      <c r="BG174" s="34">
        <f t="shared" si="48"/>
        <v>3.1950000000000003</v>
      </c>
      <c r="BH174" s="34">
        <f t="shared" si="58"/>
        <v>2.9809000000000001</v>
      </c>
      <c r="BI174" s="34"/>
      <c r="BJ174" s="34"/>
      <c r="BK174" s="26">
        <v>3.9</v>
      </c>
    </row>
    <row r="175" spans="1:63" ht="15.5" x14ac:dyDescent="0.35">
      <c r="A175" s="40">
        <v>45766</v>
      </c>
      <c r="B175" s="28" t="s">
        <v>59</v>
      </c>
      <c r="C175" s="1" t="s">
        <v>154</v>
      </c>
      <c r="D175" s="1" t="s">
        <v>173</v>
      </c>
      <c r="E175" s="26">
        <v>1.5</v>
      </c>
      <c r="F175" s="25" t="s">
        <v>60</v>
      </c>
      <c r="G175" s="25" t="s">
        <v>61</v>
      </c>
      <c r="H175" s="1" t="s">
        <v>81</v>
      </c>
      <c r="I175" s="1">
        <v>5</v>
      </c>
      <c r="J175" s="1">
        <v>9</v>
      </c>
      <c r="K175" s="27" t="s">
        <v>198</v>
      </c>
      <c r="L175" s="26">
        <v>1</v>
      </c>
      <c r="M175" s="27" t="s">
        <v>453</v>
      </c>
      <c r="N175" s="1" t="s">
        <v>4</v>
      </c>
      <c r="O175" s="1"/>
      <c r="P175" s="1"/>
      <c r="Q175" s="1"/>
      <c r="R175" s="26">
        <v>16.28</v>
      </c>
      <c r="S175" s="1" t="s">
        <v>63</v>
      </c>
      <c r="T175" s="26" t="str">
        <f t="shared" si="60"/>
        <v>0.00</v>
      </c>
      <c r="U175" s="26">
        <f t="shared" si="59"/>
        <v>-1</v>
      </c>
      <c r="V175" s="30">
        <f t="shared" si="61"/>
        <v>7.6500000000000021</v>
      </c>
      <c r="W175" s="30">
        <f t="shared" si="57"/>
        <v>213</v>
      </c>
      <c r="X175" s="31">
        <f t="shared" si="56"/>
        <v>3.5915492957746487E-2</v>
      </c>
      <c r="Y175" s="32">
        <f t="shared" ref="Y175:Y238" si="63">V175/100</f>
        <v>7.6500000000000026E-2</v>
      </c>
      <c r="Z175" s="33">
        <f t="shared" si="62"/>
        <v>765.00000000000023</v>
      </c>
      <c r="AA175" s="1" t="s">
        <v>62</v>
      </c>
      <c r="AB175" s="1"/>
      <c r="AC175" s="1"/>
      <c r="AD175" s="1"/>
      <c r="AE175" s="26">
        <v>16.28</v>
      </c>
      <c r="AF175" s="26"/>
      <c r="AG175" s="26"/>
      <c r="AH175" s="26">
        <v>17.43</v>
      </c>
      <c r="AI175" s="1"/>
      <c r="AJ175" s="1"/>
      <c r="AK175" s="1"/>
      <c r="AL175" s="1"/>
      <c r="AM175" s="1"/>
      <c r="AN175" s="1"/>
      <c r="AO175" s="1"/>
      <c r="AP175" s="1"/>
      <c r="AQ175" s="1"/>
      <c r="AR175" s="1" t="s">
        <v>49</v>
      </c>
      <c r="AS175" s="26"/>
      <c r="AT175" s="26"/>
      <c r="AU175" s="26"/>
      <c r="AV175" s="26"/>
      <c r="AW175" s="26"/>
      <c r="AX175" s="26"/>
      <c r="AY175" s="26"/>
      <c r="AZ175" s="26"/>
      <c r="BA175" s="26"/>
      <c r="BB175" s="34"/>
      <c r="BC175" s="34"/>
      <c r="BD175" s="34"/>
      <c r="BE175" s="34"/>
      <c r="BF175" s="34"/>
      <c r="BG175" s="34">
        <f t="shared" si="48"/>
        <v>16.43</v>
      </c>
      <c r="BH175" s="34">
        <f t="shared" si="58"/>
        <v>16.279900000000001</v>
      </c>
      <c r="BI175" s="34"/>
      <c r="BJ175" s="34"/>
      <c r="BK175" s="26">
        <v>16.2</v>
      </c>
    </row>
    <row r="176" spans="1:63" ht="15.5" x14ac:dyDescent="0.35">
      <c r="A176" s="40">
        <v>45767</v>
      </c>
      <c r="B176" s="28" t="s">
        <v>59</v>
      </c>
      <c r="C176" s="1" t="s">
        <v>143</v>
      </c>
      <c r="D176" s="1" t="s">
        <v>174</v>
      </c>
      <c r="E176" s="1">
        <v>1.05</v>
      </c>
      <c r="F176" s="25" t="s">
        <v>60</v>
      </c>
      <c r="G176" s="25" t="s">
        <v>61</v>
      </c>
      <c r="H176" s="1" t="s">
        <v>89</v>
      </c>
      <c r="I176" s="1">
        <v>2</v>
      </c>
      <c r="J176" s="1">
        <v>10</v>
      </c>
      <c r="K176" s="37" t="s">
        <v>454</v>
      </c>
      <c r="L176" s="26">
        <v>0.5</v>
      </c>
      <c r="M176" s="27" t="s">
        <v>458</v>
      </c>
      <c r="N176" s="1" t="s">
        <v>4</v>
      </c>
      <c r="O176" s="1"/>
      <c r="P176" s="1"/>
      <c r="Q176" s="1"/>
      <c r="R176" s="26">
        <v>8.5</v>
      </c>
      <c r="S176" s="1">
        <v>3</v>
      </c>
      <c r="T176" s="26" t="str">
        <f t="shared" si="60"/>
        <v>0.00</v>
      </c>
      <c r="U176" s="26">
        <f t="shared" si="59"/>
        <v>-0.5</v>
      </c>
      <c r="V176" s="30">
        <f t="shared" si="61"/>
        <v>7.1500000000000021</v>
      </c>
      <c r="W176" s="30">
        <f t="shared" si="57"/>
        <v>213.5</v>
      </c>
      <c r="X176" s="31">
        <f t="shared" si="56"/>
        <v>3.3489461358313828E-2</v>
      </c>
      <c r="Y176" s="32">
        <f t="shared" si="63"/>
        <v>7.1500000000000022E-2</v>
      </c>
      <c r="Z176" s="33">
        <f t="shared" si="62"/>
        <v>715.00000000000023</v>
      </c>
      <c r="AA176" s="1" t="s">
        <v>62</v>
      </c>
      <c r="AB176" s="1"/>
      <c r="AC176" s="1"/>
      <c r="AD176" s="1"/>
      <c r="AE176" s="26">
        <v>8.5</v>
      </c>
      <c r="AF176" s="26"/>
      <c r="AG176" s="26"/>
      <c r="AH176" s="26">
        <v>6.38</v>
      </c>
      <c r="AI176" s="1"/>
      <c r="AJ176" s="1"/>
      <c r="AK176" s="1"/>
      <c r="AL176" s="1"/>
      <c r="AM176" s="1"/>
      <c r="AN176" s="1"/>
      <c r="AO176" s="1"/>
      <c r="AP176" s="1"/>
      <c r="AQ176" s="1"/>
      <c r="AR176" s="1" t="s">
        <v>57</v>
      </c>
      <c r="AS176" s="26">
        <v>8.5</v>
      </c>
      <c r="AT176" s="26"/>
      <c r="AU176" s="26"/>
      <c r="AV176" s="26"/>
      <c r="AW176" s="26"/>
      <c r="AX176" s="26"/>
      <c r="AY176" s="26"/>
      <c r="AZ176" s="26"/>
      <c r="BA176" s="26"/>
      <c r="BB176" s="34"/>
      <c r="BC176" s="34"/>
      <c r="BD176" s="34"/>
      <c r="BE176" s="34"/>
      <c r="BF176" s="34"/>
      <c r="BG176" s="34">
        <f t="shared" si="48"/>
        <v>2.69</v>
      </c>
      <c r="BH176" s="34">
        <f t="shared" si="58"/>
        <v>6.0034000000000001</v>
      </c>
      <c r="BI176" s="34"/>
      <c r="BJ176" s="34"/>
      <c r="BK176" s="26">
        <v>6.5</v>
      </c>
    </row>
    <row r="177" spans="1:63" ht="15.5" x14ac:dyDescent="0.35">
      <c r="A177" s="40">
        <v>45767</v>
      </c>
      <c r="B177" s="28" t="s">
        <v>59</v>
      </c>
      <c r="C177" s="1" t="s">
        <v>143</v>
      </c>
      <c r="D177" s="1" t="s">
        <v>174</v>
      </c>
      <c r="E177" s="1">
        <v>1.45</v>
      </c>
      <c r="F177" s="25" t="s">
        <v>60</v>
      </c>
      <c r="G177" s="25" t="s">
        <v>61</v>
      </c>
      <c r="H177" s="1" t="s">
        <v>96</v>
      </c>
      <c r="I177" s="1">
        <v>3</v>
      </c>
      <c r="J177" s="1">
        <v>5</v>
      </c>
      <c r="K177" s="38" t="s">
        <v>455</v>
      </c>
      <c r="L177" s="26">
        <v>1</v>
      </c>
      <c r="M177" s="27" t="s">
        <v>459</v>
      </c>
      <c r="N177" s="1" t="s">
        <v>4</v>
      </c>
      <c r="O177" s="1"/>
      <c r="P177" s="1"/>
      <c r="Q177" s="1"/>
      <c r="R177" s="26">
        <v>2.08</v>
      </c>
      <c r="S177" s="1">
        <v>1</v>
      </c>
      <c r="T177" s="26">
        <f t="shared" si="60"/>
        <v>2.08</v>
      </c>
      <c r="U177" s="26">
        <f t="shared" si="59"/>
        <v>1.08</v>
      </c>
      <c r="V177" s="30">
        <f t="shared" si="61"/>
        <v>8.2300000000000022</v>
      </c>
      <c r="W177" s="30">
        <f t="shared" si="57"/>
        <v>214.5</v>
      </c>
      <c r="X177" s="31">
        <f t="shared" si="56"/>
        <v>3.836829836829838E-2</v>
      </c>
      <c r="Y177" s="32">
        <f t="shared" si="63"/>
        <v>8.2300000000000026E-2</v>
      </c>
      <c r="Z177" s="33">
        <f t="shared" si="62"/>
        <v>823.00000000000023</v>
      </c>
      <c r="AA177" s="1" t="s">
        <v>68</v>
      </c>
      <c r="AB177" s="1"/>
      <c r="AC177" s="1"/>
      <c r="AD177" s="1"/>
      <c r="AE177" s="26">
        <v>2.08</v>
      </c>
      <c r="AF177" s="26"/>
      <c r="AG177" s="26"/>
      <c r="AH177" s="26">
        <v>2.16</v>
      </c>
      <c r="AI177" s="1"/>
      <c r="AJ177" s="1"/>
      <c r="AK177" s="1"/>
      <c r="AL177" s="1"/>
      <c r="AM177" s="1"/>
      <c r="AN177" s="1"/>
      <c r="AO177" s="1"/>
      <c r="AP177" s="1"/>
      <c r="AQ177" s="1"/>
      <c r="AR177" s="1" t="s">
        <v>49</v>
      </c>
      <c r="AS177" s="26"/>
      <c r="AT177" s="26"/>
      <c r="AU177" s="26"/>
      <c r="AV177" s="26"/>
      <c r="AW177" s="26"/>
      <c r="AX177" s="26"/>
      <c r="AY177" s="26"/>
      <c r="AZ177" s="26"/>
      <c r="BA177" s="26"/>
      <c r="BB177" s="34"/>
      <c r="BC177" s="34"/>
      <c r="BD177" s="34"/>
      <c r="BE177" s="34"/>
      <c r="BF177" s="34"/>
      <c r="BG177" s="34">
        <f t="shared" si="48"/>
        <v>1.1600000000000001</v>
      </c>
      <c r="BH177" s="34">
        <f t="shared" si="58"/>
        <v>2.0788000000000002</v>
      </c>
      <c r="BI177" s="34"/>
      <c r="BJ177" s="34"/>
      <c r="BK177" s="26">
        <v>2.5</v>
      </c>
    </row>
    <row r="178" spans="1:63" ht="15.5" x14ac:dyDescent="0.35">
      <c r="A178" s="40">
        <v>45767</v>
      </c>
      <c r="B178" s="28" t="s">
        <v>59</v>
      </c>
      <c r="C178" s="1" t="s">
        <v>143</v>
      </c>
      <c r="D178" s="1" t="s">
        <v>174</v>
      </c>
      <c r="E178" s="1">
        <v>2.35</v>
      </c>
      <c r="F178" s="25" t="s">
        <v>60</v>
      </c>
      <c r="G178" s="25" t="s">
        <v>61</v>
      </c>
      <c r="H178" s="1" t="s">
        <v>105</v>
      </c>
      <c r="I178" s="1">
        <v>1</v>
      </c>
      <c r="J178" s="1">
        <v>13</v>
      </c>
      <c r="K178" s="27" t="s">
        <v>456</v>
      </c>
      <c r="L178" s="26">
        <v>0.5</v>
      </c>
      <c r="M178" s="27" t="s">
        <v>460</v>
      </c>
      <c r="N178" s="1" t="s">
        <v>4</v>
      </c>
      <c r="O178" s="1"/>
      <c r="P178" s="1"/>
      <c r="Q178" s="1"/>
      <c r="R178" s="26">
        <v>21</v>
      </c>
      <c r="S178" s="1" t="s">
        <v>63</v>
      </c>
      <c r="T178" s="26" t="str">
        <f t="shared" si="60"/>
        <v>0.00</v>
      </c>
      <c r="U178" s="26">
        <f t="shared" si="59"/>
        <v>-0.5</v>
      </c>
      <c r="V178" s="30">
        <f t="shared" si="61"/>
        <v>7.7300000000000022</v>
      </c>
      <c r="W178" s="30">
        <f t="shared" si="57"/>
        <v>215</v>
      </c>
      <c r="X178" s="31">
        <f t="shared" si="56"/>
        <v>3.5953488372093036E-2</v>
      </c>
      <c r="Y178" s="32">
        <f t="shared" si="63"/>
        <v>7.7300000000000021E-2</v>
      </c>
      <c r="Z178" s="33">
        <f t="shared" si="62"/>
        <v>773.00000000000023</v>
      </c>
      <c r="AA178" s="1" t="s">
        <v>62</v>
      </c>
      <c r="AB178" s="1"/>
      <c r="AC178" s="1"/>
      <c r="AD178" s="1"/>
      <c r="AE178" s="26">
        <v>21</v>
      </c>
      <c r="AF178" s="26"/>
      <c r="AG178" s="26"/>
      <c r="AH178" s="26">
        <v>13.97</v>
      </c>
      <c r="AI178" s="1"/>
      <c r="AJ178" s="1"/>
      <c r="AK178" s="1"/>
      <c r="AL178" s="1"/>
      <c r="AM178" s="1"/>
      <c r="AN178" s="1"/>
      <c r="AO178" s="1"/>
      <c r="AP178" s="1"/>
      <c r="AQ178" s="1"/>
      <c r="AR178" s="1" t="s">
        <v>57</v>
      </c>
      <c r="AS178" s="26">
        <v>21</v>
      </c>
      <c r="AT178" s="26"/>
      <c r="AU178" s="26"/>
      <c r="AV178" s="26"/>
      <c r="AW178" s="26"/>
      <c r="AX178" s="26"/>
      <c r="AY178" s="26"/>
      <c r="AZ178" s="26"/>
      <c r="BA178" s="26"/>
      <c r="BB178" s="34"/>
      <c r="BC178" s="34"/>
      <c r="BD178" s="34"/>
      <c r="BE178" s="34"/>
      <c r="BF178" s="34"/>
      <c r="BG178" s="34">
        <f t="shared" si="48"/>
        <v>6.4850000000000003</v>
      </c>
      <c r="BH178" s="34">
        <f t="shared" si="58"/>
        <v>13.062100000000001</v>
      </c>
      <c r="BI178" s="34"/>
      <c r="BJ178" s="34"/>
      <c r="BK178" s="26">
        <v>17</v>
      </c>
    </row>
    <row r="179" spans="1:63" ht="15.5" x14ac:dyDescent="0.35">
      <c r="A179" s="40">
        <v>45767</v>
      </c>
      <c r="B179" s="28" t="s">
        <v>59</v>
      </c>
      <c r="C179" s="1" t="s">
        <v>143</v>
      </c>
      <c r="D179" s="1" t="s">
        <v>174</v>
      </c>
      <c r="E179" s="1">
        <v>2.35</v>
      </c>
      <c r="F179" s="25" t="s">
        <v>60</v>
      </c>
      <c r="G179" s="25" t="s">
        <v>61</v>
      </c>
      <c r="H179" s="1" t="s">
        <v>105</v>
      </c>
      <c r="I179" s="1">
        <v>1</v>
      </c>
      <c r="J179" s="1">
        <v>13</v>
      </c>
      <c r="K179" s="27" t="s">
        <v>456</v>
      </c>
      <c r="L179" s="26">
        <v>0.5</v>
      </c>
      <c r="M179" s="27" t="s">
        <v>460</v>
      </c>
      <c r="N179" s="1" t="s">
        <v>5</v>
      </c>
      <c r="O179" s="1"/>
      <c r="P179" s="1"/>
      <c r="Q179" s="1"/>
      <c r="R179" s="26">
        <v>5.5</v>
      </c>
      <c r="S179" s="1" t="s">
        <v>63</v>
      </c>
      <c r="T179" s="26" t="str">
        <f t="shared" si="60"/>
        <v>0.00</v>
      </c>
      <c r="U179" s="26">
        <f t="shared" si="59"/>
        <v>-0.5</v>
      </c>
      <c r="V179" s="30">
        <f t="shared" si="61"/>
        <v>7.2300000000000022</v>
      </c>
      <c r="W179" s="30">
        <f t="shared" si="57"/>
        <v>215.5</v>
      </c>
      <c r="X179" s="31">
        <f t="shared" si="56"/>
        <v>3.3549883990719266E-2</v>
      </c>
      <c r="Y179" s="32">
        <f t="shared" si="63"/>
        <v>7.2300000000000017E-2</v>
      </c>
      <c r="Z179" s="33">
        <f t="shared" si="62"/>
        <v>723.00000000000023</v>
      </c>
      <c r="AA179" s="1" t="s">
        <v>62</v>
      </c>
      <c r="AB179" s="1"/>
      <c r="AC179" s="1"/>
      <c r="AD179" s="1"/>
      <c r="AE179" s="26">
        <v>5.5</v>
      </c>
      <c r="AF179" s="26"/>
      <c r="AG179" s="26"/>
      <c r="AH179" s="26">
        <v>4</v>
      </c>
      <c r="AI179" s="1"/>
      <c r="AJ179" s="1"/>
      <c r="AK179" s="1"/>
      <c r="AL179" s="1"/>
      <c r="AM179" s="1"/>
      <c r="AN179" s="1"/>
      <c r="AO179" s="1"/>
      <c r="AP179" s="1"/>
      <c r="AQ179" s="1"/>
      <c r="AR179" s="1" t="s">
        <v>57</v>
      </c>
      <c r="AS179" s="26">
        <v>5.5</v>
      </c>
      <c r="AT179" s="26"/>
      <c r="AU179" s="26"/>
      <c r="AV179" s="26"/>
      <c r="AW179" s="26"/>
      <c r="AX179" s="26"/>
      <c r="AY179" s="26"/>
      <c r="AZ179" s="26"/>
      <c r="BA179" s="26"/>
      <c r="BB179" s="34"/>
      <c r="BC179" s="34"/>
      <c r="BD179" s="34"/>
      <c r="BE179" s="34"/>
      <c r="BF179" s="34"/>
      <c r="BG179" s="34">
        <f t="shared" si="48"/>
        <v>1.5</v>
      </c>
      <c r="BH179" s="34">
        <f t="shared" si="58"/>
        <v>3.79</v>
      </c>
      <c r="BI179" s="34"/>
      <c r="BJ179" s="34"/>
      <c r="BK179" s="26">
        <v>4.9000000000000004</v>
      </c>
    </row>
    <row r="180" spans="1:63" ht="15.5" x14ac:dyDescent="0.35">
      <c r="A180" s="40">
        <v>45767</v>
      </c>
      <c r="B180" s="28" t="s">
        <v>59</v>
      </c>
      <c r="C180" s="1" t="s">
        <v>143</v>
      </c>
      <c r="D180" s="1" t="s">
        <v>174</v>
      </c>
      <c r="E180" s="1">
        <v>2.35</v>
      </c>
      <c r="F180" s="25" t="s">
        <v>60</v>
      </c>
      <c r="G180" s="25" t="s">
        <v>61</v>
      </c>
      <c r="H180" s="1" t="s">
        <v>105</v>
      </c>
      <c r="I180" s="1">
        <v>1</v>
      </c>
      <c r="J180" s="1">
        <v>14</v>
      </c>
      <c r="K180" s="27" t="s">
        <v>457</v>
      </c>
      <c r="L180" s="26">
        <v>0.5</v>
      </c>
      <c r="M180" s="27" t="s">
        <v>461</v>
      </c>
      <c r="N180" s="1" t="s">
        <v>4</v>
      </c>
      <c r="O180" s="1"/>
      <c r="P180" s="1"/>
      <c r="Q180" s="1"/>
      <c r="R180" s="26">
        <v>34</v>
      </c>
      <c r="S180" s="1" t="s">
        <v>63</v>
      </c>
      <c r="T180" s="26" t="str">
        <f t="shared" si="60"/>
        <v>0.00</v>
      </c>
      <c r="U180" s="26">
        <f t="shared" si="59"/>
        <v>-0.5</v>
      </c>
      <c r="V180" s="30">
        <f t="shared" si="61"/>
        <v>6.7300000000000022</v>
      </c>
      <c r="W180" s="30">
        <f t="shared" si="57"/>
        <v>216</v>
      </c>
      <c r="X180" s="31">
        <f t="shared" si="56"/>
        <v>3.1157407407407418E-2</v>
      </c>
      <c r="Y180" s="32">
        <f t="shared" si="63"/>
        <v>6.7300000000000026E-2</v>
      </c>
      <c r="Z180" s="33">
        <f t="shared" si="62"/>
        <v>673.00000000000023</v>
      </c>
      <c r="AA180" s="1" t="s">
        <v>62</v>
      </c>
      <c r="AB180" s="1"/>
      <c r="AC180" s="1"/>
      <c r="AD180" s="1"/>
      <c r="AE180" s="26">
        <v>34</v>
      </c>
      <c r="AF180" s="26"/>
      <c r="AG180" s="26"/>
      <c r="AH180" s="26">
        <v>40.5</v>
      </c>
      <c r="AI180" s="1"/>
      <c r="AJ180" s="1"/>
      <c r="AK180" s="1"/>
      <c r="AL180" s="1"/>
      <c r="AM180" s="1"/>
      <c r="AN180" s="1"/>
      <c r="AO180" s="1"/>
      <c r="AP180" s="1"/>
      <c r="AQ180" s="1"/>
      <c r="AR180" s="1" t="s">
        <v>57</v>
      </c>
      <c r="AS180" s="26">
        <v>34</v>
      </c>
      <c r="AT180" s="26"/>
      <c r="AU180" s="26"/>
      <c r="AV180" s="26"/>
      <c r="AW180" s="26"/>
      <c r="AX180" s="26"/>
      <c r="AY180" s="26"/>
      <c r="AZ180" s="26"/>
      <c r="BA180" s="26"/>
      <c r="BB180" s="34"/>
      <c r="BC180" s="34"/>
      <c r="BD180" s="34"/>
      <c r="BE180" s="34"/>
      <c r="BF180" s="34"/>
      <c r="BG180" s="34">
        <f t="shared" si="48"/>
        <v>19.75</v>
      </c>
      <c r="BH180" s="34">
        <f t="shared" si="58"/>
        <v>37.734999999999999</v>
      </c>
      <c r="BI180" s="34"/>
      <c r="BJ180" s="34"/>
      <c r="BK180" s="26">
        <v>51.6</v>
      </c>
    </row>
    <row r="181" spans="1:63" ht="15.5" x14ac:dyDescent="0.35">
      <c r="A181" s="40">
        <v>45767</v>
      </c>
      <c r="B181" s="28" t="s">
        <v>59</v>
      </c>
      <c r="C181" s="1" t="s">
        <v>143</v>
      </c>
      <c r="D181" s="1" t="s">
        <v>174</v>
      </c>
      <c r="E181" s="1">
        <v>2.35</v>
      </c>
      <c r="F181" s="25" t="s">
        <v>60</v>
      </c>
      <c r="G181" s="25" t="s">
        <v>61</v>
      </c>
      <c r="H181" s="1" t="s">
        <v>105</v>
      </c>
      <c r="I181" s="1">
        <v>1</v>
      </c>
      <c r="J181" s="1">
        <v>14</v>
      </c>
      <c r="K181" s="27" t="s">
        <v>457</v>
      </c>
      <c r="L181" s="26">
        <v>0.5</v>
      </c>
      <c r="M181" s="27" t="s">
        <v>461</v>
      </c>
      <c r="N181" s="1" t="s">
        <v>5</v>
      </c>
      <c r="O181" s="1"/>
      <c r="P181" s="1"/>
      <c r="Q181" s="1"/>
      <c r="R181" s="26">
        <v>7.5</v>
      </c>
      <c r="S181" s="1" t="s">
        <v>63</v>
      </c>
      <c r="T181" s="26" t="str">
        <f t="shared" si="60"/>
        <v>0.00</v>
      </c>
      <c r="U181" s="26">
        <f t="shared" si="59"/>
        <v>-0.5</v>
      </c>
      <c r="V181" s="30">
        <f t="shared" si="61"/>
        <v>6.2300000000000022</v>
      </c>
      <c r="W181" s="30">
        <f t="shared" si="57"/>
        <v>216.5</v>
      </c>
      <c r="X181" s="31">
        <f t="shared" si="56"/>
        <v>2.8775981524249431E-2</v>
      </c>
      <c r="Y181" s="32">
        <f t="shared" si="63"/>
        <v>6.2300000000000022E-2</v>
      </c>
      <c r="Z181" s="33">
        <f t="shared" si="62"/>
        <v>623.00000000000023</v>
      </c>
      <c r="AA181" s="1" t="s">
        <v>62</v>
      </c>
      <c r="AB181" s="1"/>
      <c r="AC181" s="1"/>
      <c r="AD181" s="1"/>
      <c r="AE181" s="26">
        <v>7.5</v>
      </c>
      <c r="AF181" s="26"/>
      <c r="AG181" s="26"/>
      <c r="AH181" s="26">
        <v>9.6</v>
      </c>
      <c r="AI181" s="1"/>
      <c r="AJ181" s="1"/>
      <c r="AK181" s="1"/>
      <c r="AL181" s="1"/>
      <c r="AM181" s="1"/>
      <c r="AN181" s="1"/>
      <c r="AO181" s="1"/>
      <c r="AP181" s="1"/>
      <c r="AQ181" s="1"/>
      <c r="AR181" s="1" t="s">
        <v>57</v>
      </c>
      <c r="AS181" s="26">
        <v>7.5</v>
      </c>
      <c r="AT181" s="26"/>
      <c r="AU181" s="26"/>
      <c r="AV181" s="26"/>
      <c r="AW181" s="26"/>
      <c r="AX181" s="26"/>
      <c r="AY181" s="26"/>
      <c r="AZ181" s="26"/>
      <c r="BA181" s="26"/>
      <c r="BB181" s="34"/>
      <c r="BC181" s="34"/>
      <c r="BD181" s="34"/>
      <c r="BE181" s="34"/>
      <c r="BF181" s="34"/>
      <c r="BG181" s="34">
        <f t="shared" si="48"/>
        <v>4.3</v>
      </c>
      <c r="BH181" s="34">
        <f t="shared" si="58"/>
        <v>8.9980000000000011</v>
      </c>
      <c r="BI181" s="34"/>
      <c r="BJ181" s="34"/>
      <c r="BK181" s="26">
        <v>7.4</v>
      </c>
    </row>
    <row r="182" spans="1:63" ht="15.5" x14ac:dyDescent="0.35">
      <c r="A182" s="40">
        <v>45768</v>
      </c>
      <c r="B182" s="28" t="s">
        <v>59</v>
      </c>
      <c r="C182" s="1" t="s">
        <v>114</v>
      </c>
      <c r="D182" s="1" t="s">
        <v>178</v>
      </c>
      <c r="E182" s="26">
        <v>4.2</v>
      </c>
      <c r="F182" s="25" t="s">
        <v>60</v>
      </c>
      <c r="G182" s="25" t="s">
        <v>61</v>
      </c>
      <c r="H182" s="1" t="s">
        <v>64</v>
      </c>
      <c r="I182" s="1">
        <v>7</v>
      </c>
      <c r="J182" s="1">
        <v>1</v>
      </c>
      <c r="K182" s="38" t="s">
        <v>215</v>
      </c>
      <c r="L182" s="26">
        <v>1.5</v>
      </c>
      <c r="M182" s="27" t="s">
        <v>462</v>
      </c>
      <c r="N182" s="1" t="s">
        <v>4</v>
      </c>
      <c r="O182" s="1"/>
      <c r="P182" s="1"/>
      <c r="Q182" s="1"/>
      <c r="R182" s="26">
        <v>3.3</v>
      </c>
      <c r="S182" s="1">
        <v>1</v>
      </c>
      <c r="T182" s="26">
        <f t="shared" si="60"/>
        <v>4.95</v>
      </c>
      <c r="U182" s="26">
        <f t="shared" si="59"/>
        <v>3.45</v>
      </c>
      <c r="V182" s="30">
        <f t="shared" si="61"/>
        <v>9.6800000000000033</v>
      </c>
      <c r="W182" s="30">
        <f t="shared" si="57"/>
        <v>218</v>
      </c>
      <c r="X182" s="31">
        <f t="shared" si="56"/>
        <v>4.440366972477066E-2</v>
      </c>
      <c r="Y182" s="32">
        <f t="shared" si="63"/>
        <v>9.6800000000000039E-2</v>
      </c>
      <c r="Z182" s="33">
        <f t="shared" si="62"/>
        <v>968.00000000000034</v>
      </c>
      <c r="AA182" s="1" t="s">
        <v>68</v>
      </c>
      <c r="AB182" s="1"/>
      <c r="AC182" s="1"/>
      <c r="AD182" s="1"/>
      <c r="AE182" s="26">
        <v>3.3</v>
      </c>
      <c r="AF182" s="26"/>
      <c r="AG182" s="26"/>
      <c r="AH182" s="26">
        <v>3.24</v>
      </c>
      <c r="AI182" s="1"/>
      <c r="AJ182" s="1"/>
      <c r="AK182" s="1"/>
      <c r="AL182" s="1"/>
      <c r="AM182" s="1"/>
      <c r="AN182" s="1"/>
      <c r="AO182" s="1"/>
      <c r="AP182" s="1"/>
      <c r="AQ182" s="1"/>
      <c r="AR182" s="1" t="s">
        <v>57</v>
      </c>
      <c r="AS182" s="26">
        <v>3.3</v>
      </c>
      <c r="AT182" s="26"/>
      <c r="AU182" s="26"/>
      <c r="AV182" s="26"/>
      <c r="AW182" s="26"/>
      <c r="AX182" s="26"/>
      <c r="AY182" s="26"/>
      <c r="AZ182" s="26"/>
      <c r="BA182" s="26"/>
      <c r="BB182" s="34"/>
      <c r="BC182" s="34"/>
      <c r="BD182" s="34"/>
      <c r="BE182" s="34"/>
      <c r="BF182" s="34"/>
      <c r="BG182" s="34">
        <f t="shared" si="48"/>
        <v>3.3600000000000003</v>
      </c>
      <c r="BH182" s="34">
        <f t="shared" si="58"/>
        <v>3.0832000000000002</v>
      </c>
      <c r="BI182" s="34"/>
      <c r="BJ182" s="34"/>
      <c r="BK182" s="26">
        <v>3.3</v>
      </c>
    </row>
    <row r="183" spans="1:63" ht="15.5" x14ac:dyDescent="0.35">
      <c r="A183" s="40">
        <v>45769</v>
      </c>
      <c r="B183" s="28" t="s">
        <v>59</v>
      </c>
      <c r="C183" s="1" t="s">
        <v>138</v>
      </c>
      <c r="D183" s="1" t="s">
        <v>175</v>
      </c>
      <c r="E183" s="1">
        <v>1.42</v>
      </c>
      <c r="F183" s="25" t="s">
        <v>60</v>
      </c>
      <c r="G183" s="25" t="s">
        <v>61</v>
      </c>
      <c r="H183" s="1" t="s">
        <v>69</v>
      </c>
      <c r="I183" s="1">
        <v>3</v>
      </c>
      <c r="J183" s="1">
        <v>7</v>
      </c>
      <c r="K183" s="38" t="s">
        <v>429</v>
      </c>
      <c r="L183" s="26">
        <v>1.5</v>
      </c>
      <c r="M183" s="27" t="s">
        <v>463</v>
      </c>
      <c r="N183" s="1" t="s">
        <v>4</v>
      </c>
      <c r="O183" s="1"/>
      <c r="P183" s="1"/>
      <c r="Q183" s="1"/>
      <c r="R183" s="26">
        <v>2.2599999999999998</v>
      </c>
      <c r="S183" s="1">
        <v>1</v>
      </c>
      <c r="T183" s="26">
        <f t="shared" si="60"/>
        <v>3.39</v>
      </c>
      <c r="U183" s="26">
        <f t="shared" si="59"/>
        <v>1.8900000000000001</v>
      </c>
      <c r="V183" s="30">
        <f t="shared" si="61"/>
        <v>11.570000000000004</v>
      </c>
      <c r="W183" s="30">
        <f t="shared" si="57"/>
        <v>219.5</v>
      </c>
      <c r="X183" s="31">
        <f t="shared" si="56"/>
        <v>5.27107061503417E-2</v>
      </c>
      <c r="Y183" s="32">
        <f t="shared" si="63"/>
        <v>0.11570000000000004</v>
      </c>
      <c r="Z183" s="33">
        <f t="shared" si="62"/>
        <v>1157.0000000000005</v>
      </c>
      <c r="AA183" s="1" t="s">
        <v>68</v>
      </c>
      <c r="AB183" s="1"/>
      <c r="AC183" s="1"/>
      <c r="AD183" s="1"/>
      <c r="AE183" s="26">
        <v>2.2599999999999998</v>
      </c>
      <c r="AF183" s="26"/>
      <c r="AG183" s="26"/>
      <c r="AH183" s="26">
        <v>2.36</v>
      </c>
      <c r="AI183" s="1"/>
      <c r="AJ183" s="1"/>
      <c r="AK183" s="1"/>
      <c r="AL183" s="1"/>
      <c r="AM183" s="1"/>
      <c r="AN183" s="1"/>
      <c r="AO183" s="1"/>
      <c r="AP183" s="1"/>
      <c r="AQ183" s="1"/>
      <c r="AR183" s="1" t="s">
        <v>49</v>
      </c>
      <c r="AS183" s="26"/>
      <c r="AT183" s="26"/>
      <c r="AU183" s="26"/>
      <c r="AV183" s="26"/>
      <c r="AW183" s="26"/>
      <c r="AX183" s="26"/>
      <c r="AY183" s="26"/>
      <c r="AZ183" s="26"/>
      <c r="BA183" s="26"/>
      <c r="BB183" s="34"/>
      <c r="BC183" s="34"/>
      <c r="BD183" s="34"/>
      <c r="BE183" s="34"/>
      <c r="BF183" s="34"/>
      <c r="BG183" s="34">
        <f t="shared" si="48"/>
        <v>2.04</v>
      </c>
      <c r="BH183" s="34">
        <f t="shared" si="58"/>
        <v>2.2648000000000001</v>
      </c>
      <c r="BI183" s="34"/>
      <c r="BJ183" s="34"/>
      <c r="BK183" s="26">
        <v>2.4</v>
      </c>
    </row>
    <row r="184" spans="1:63" ht="15.5" x14ac:dyDescent="0.35">
      <c r="A184" s="40">
        <v>45773</v>
      </c>
      <c r="B184" s="28" t="s">
        <v>59</v>
      </c>
      <c r="C184" s="1" t="s">
        <v>158</v>
      </c>
      <c r="D184" s="1" t="s">
        <v>173</v>
      </c>
      <c r="E184" s="26">
        <v>11.3</v>
      </c>
      <c r="F184" s="25" t="s">
        <v>60</v>
      </c>
      <c r="G184" s="25" t="s">
        <v>61</v>
      </c>
      <c r="H184" s="1" t="s">
        <v>81</v>
      </c>
      <c r="I184" s="1">
        <v>1</v>
      </c>
      <c r="J184" s="1">
        <v>3</v>
      </c>
      <c r="K184" s="37" t="s">
        <v>450</v>
      </c>
      <c r="L184" s="26">
        <v>1.5</v>
      </c>
      <c r="M184" s="27" t="s">
        <v>464</v>
      </c>
      <c r="N184" s="1" t="s">
        <v>4</v>
      </c>
      <c r="O184" s="1"/>
      <c r="P184" s="1"/>
      <c r="Q184" s="1"/>
      <c r="R184" s="26">
        <v>3.08</v>
      </c>
      <c r="S184" s="1">
        <v>3</v>
      </c>
      <c r="T184" s="26" t="str">
        <f t="shared" si="60"/>
        <v>0.00</v>
      </c>
      <c r="U184" s="26">
        <f t="shared" si="59"/>
        <v>-1.5</v>
      </c>
      <c r="V184" s="30">
        <f t="shared" si="61"/>
        <v>10.070000000000004</v>
      </c>
      <c r="W184" s="30">
        <f t="shared" si="57"/>
        <v>221</v>
      </c>
      <c r="X184" s="31">
        <f t="shared" si="56"/>
        <v>4.5565610859728524E-2</v>
      </c>
      <c r="Y184" s="32">
        <f t="shared" si="63"/>
        <v>0.10070000000000004</v>
      </c>
      <c r="Z184" s="33">
        <f t="shared" si="62"/>
        <v>1007.0000000000003</v>
      </c>
      <c r="AA184" s="1" t="s">
        <v>62</v>
      </c>
      <c r="AB184" s="1"/>
      <c r="AC184" s="1"/>
      <c r="AD184" s="1"/>
      <c r="AE184" s="26">
        <v>3.08</v>
      </c>
      <c r="AF184" s="26"/>
      <c r="AG184" s="26"/>
      <c r="AH184" s="26">
        <v>3.24</v>
      </c>
      <c r="AI184" s="1"/>
      <c r="AJ184" s="1"/>
      <c r="AK184" s="1"/>
      <c r="AL184" s="1"/>
      <c r="AM184" s="1"/>
      <c r="AN184" s="1"/>
      <c r="AO184" s="1"/>
      <c r="AP184" s="1"/>
      <c r="AQ184" s="1"/>
      <c r="AR184" s="1" t="s">
        <v>49</v>
      </c>
      <c r="AS184" s="26"/>
      <c r="AT184" s="26"/>
      <c r="AU184" s="26"/>
      <c r="AV184" s="26"/>
      <c r="AW184" s="26"/>
      <c r="AX184" s="26"/>
      <c r="AY184" s="26"/>
      <c r="AZ184" s="26"/>
      <c r="BA184" s="26"/>
      <c r="BB184" s="34"/>
      <c r="BC184" s="34"/>
      <c r="BD184" s="34"/>
      <c r="BE184" s="34"/>
      <c r="BF184" s="34"/>
      <c r="BG184" s="34">
        <f t="shared" si="48"/>
        <v>3.3600000000000003</v>
      </c>
      <c r="BH184" s="34">
        <f t="shared" si="58"/>
        <v>3.0832000000000002</v>
      </c>
      <c r="BI184" s="34"/>
      <c r="BJ184" s="34"/>
      <c r="BK184" s="26">
        <v>3.5</v>
      </c>
    </row>
    <row r="185" spans="1:63" ht="15.5" x14ac:dyDescent="0.35">
      <c r="A185" s="40">
        <v>45773</v>
      </c>
      <c r="B185" s="28" t="s">
        <v>59</v>
      </c>
      <c r="C185" s="1" t="s">
        <v>158</v>
      </c>
      <c r="D185" s="1" t="s">
        <v>173</v>
      </c>
      <c r="E185" s="26">
        <v>11.3</v>
      </c>
      <c r="F185" s="25" t="s">
        <v>60</v>
      </c>
      <c r="G185" s="25" t="s">
        <v>61</v>
      </c>
      <c r="H185" s="1" t="s">
        <v>81</v>
      </c>
      <c r="I185" s="1">
        <v>1</v>
      </c>
      <c r="J185" s="1">
        <v>12</v>
      </c>
      <c r="K185" s="36" t="s">
        <v>446</v>
      </c>
      <c r="L185" s="26">
        <v>1</v>
      </c>
      <c r="M185" s="27" t="s">
        <v>465</v>
      </c>
      <c r="N185" s="1" t="s">
        <v>4</v>
      </c>
      <c r="O185" s="1"/>
      <c r="P185" s="1"/>
      <c r="Q185" s="1"/>
      <c r="R185" s="26">
        <v>9</v>
      </c>
      <c r="S185" s="1">
        <v>4</v>
      </c>
      <c r="T185" s="26" t="str">
        <f t="shared" si="60"/>
        <v>0.00</v>
      </c>
      <c r="U185" s="26">
        <f t="shared" si="59"/>
        <v>-1</v>
      </c>
      <c r="V185" s="30">
        <f t="shared" si="61"/>
        <v>9.0700000000000038</v>
      </c>
      <c r="W185" s="30">
        <f t="shared" si="57"/>
        <v>222</v>
      </c>
      <c r="X185" s="31">
        <f t="shared" si="56"/>
        <v>4.0855855855855876E-2</v>
      </c>
      <c r="Y185" s="32">
        <f t="shared" si="63"/>
        <v>9.0700000000000044E-2</v>
      </c>
      <c r="Z185" s="33">
        <f t="shared" si="62"/>
        <v>907.00000000000034</v>
      </c>
      <c r="AA185" s="1" t="s">
        <v>62</v>
      </c>
      <c r="AB185" s="1"/>
      <c r="AC185" s="1"/>
      <c r="AD185" s="1"/>
      <c r="AE185" s="26">
        <v>9</v>
      </c>
      <c r="AF185" s="26"/>
      <c r="AG185" s="26"/>
      <c r="AH185" s="26">
        <v>9.6</v>
      </c>
      <c r="AI185" s="1"/>
      <c r="AJ185" s="1"/>
      <c r="AK185" s="1"/>
      <c r="AL185" s="1"/>
      <c r="AM185" s="1"/>
      <c r="AN185" s="1"/>
      <c r="AO185" s="1"/>
      <c r="AP185" s="1"/>
      <c r="AQ185" s="1"/>
      <c r="AR185" s="1" t="s">
        <v>49</v>
      </c>
      <c r="AS185" s="26"/>
      <c r="AT185" s="26"/>
      <c r="AU185" s="26"/>
      <c r="AV185" s="26"/>
      <c r="AW185" s="26"/>
      <c r="AX185" s="26"/>
      <c r="AY185" s="26"/>
      <c r="AZ185" s="26"/>
      <c r="BA185" s="26"/>
      <c r="BB185" s="34"/>
      <c r="BC185" s="34"/>
      <c r="BD185" s="34"/>
      <c r="BE185" s="34"/>
      <c r="BF185" s="34"/>
      <c r="BG185" s="34">
        <f t="shared" si="48"/>
        <v>8.6</v>
      </c>
      <c r="BH185" s="34">
        <f t="shared" si="58"/>
        <v>8.9980000000000011</v>
      </c>
      <c r="BI185" s="34"/>
      <c r="BJ185" s="34"/>
      <c r="BK185" s="26">
        <v>9.5</v>
      </c>
    </row>
    <row r="186" spans="1:63" ht="15.5" x14ac:dyDescent="0.35">
      <c r="A186" s="40">
        <v>45773</v>
      </c>
      <c r="B186" s="28" t="s">
        <v>59</v>
      </c>
      <c r="C186" s="1" t="s">
        <v>158</v>
      </c>
      <c r="D186" s="1" t="s">
        <v>173</v>
      </c>
      <c r="E186" s="26">
        <v>2.4</v>
      </c>
      <c r="F186" s="25" t="s">
        <v>60</v>
      </c>
      <c r="G186" s="25" t="s">
        <v>61</v>
      </c>
      <c r="H186" s="1" t="s">
        <v>95</v>
      </c>
      <c r="I186" s="1">
        <v>5</v>
      </c>
      <c r="J186" s="1">
        <v>5</v>
      </c>
      <c r="K186" s="37" t="s">
        <v>196</v>
      </c>
      <c r="L186" s="26">
        <v>1.5</v>
      </c>
      <c r="M186" s="27" t="s">
        <v>466</v>
      </c>
      <c r="N186" s="1" t="s">
        <v>4</v>
      </c>
      <c r="O186" s="1"/>
      <c r="P186" s="1"/>
      <c r="Q186" s="1"/>
      <c r="R186" s="26">
        <v>5.57</v>
      </c>
      <c r="S186" s="1">
        <v>3</v>
      </c>
      <c r="T186" s="26" t="str">
        <f t="shared" si="60"/>
        <v>0.00</v>
      </c>
      <c r="U186" s="26">
        <f t="shared" si="59"/>
        <v>-1.5</v>
      </c>
      <c r="V186" s="30">
        <f t="shared" si="61"/>
        <v>7.5700000000000038</v>
      </c>
      <c r="W186" s="30">
        <f t="shared" si="57"/>
        <v>223.5</v>
      </c>
      <c r="X186" s="31">
        <f t="shared" si="56"/>
        <v>3.3870246085011206E-2</v>
      </c>
      <c r="Y186" s="32">
        <f t="shared" si="63"/>
        <v>7.5700000000000045E-2</v>
      </c>
      <c r="Z186" s="33">
        <f t="shared" si="62"/>
        <v>757.00000000000034</v>
      </c>
      <c r="AA186" s="1" t="s">
        <v>62</v>
      </c>
      <c r="AB186" s="1"/>
      <c r="AC186" s="1"/>
      <c r="AD186" s="1"/>
      <c r="AE186" s="26">
        <v>5.57</v>
      </c>
      <c r="AF186" s="26"/>
      <c r="AG186" s="26"/>
      <c r="AH186" s="26">
        <v>5.91</v>
      </c>
      <c r="AI186" s="1"/>
      <c r="AJ186" s="1"/>
      <c r="AK186" s="1"/>
      <c r="AL186" s="1"/>
      <c r="AM186" s="1"/>
      <c r="AN186" s="1"/>
      <c r="AO186" s="1"/>
      <c r="AP186" s="1"/>
      <c r="AQ186" s="1"/>
      <c r="AR186" s="1" t="s">
        <v>49</v>
      </c>
      <c r="AS186" s="26"/>
      <c r="AT186" s="26"/>
      <c r="AU186" s="26"/>
      <c r="AV186" s="26"/>
      <c r="AW186" s="26"/>
      <c r="AX186" s="26"/>
      <c r="AY186" s="26"/>
      <c r="AZ186" s="26"/>
      <c r="BA186" s="26"/>
      <c r="BB186" s="34"/>
      <c r="BC186" s="34"/>
      <c r="BD186" s="34"/>
      <c r="BE186" s="34"/>
      <c r="BF186" s="34"/>
      <c r="BG186" s="34">
        <f t="shared" si="48"/>
        <v>7.3650000000000002</v>
      </c>
      <c r="BH186" s="34">
        <f t="shared" si="58"/>
        <v>5.5663</v>
      </c>
      <c r="BI186" s="34"/>
      <c r="BJ186" s="34"/>
      <c r="BK186" s="26">
        <v>4.5999999999999996</v>
      </c>
    </row>
    <row r="187" spans="1:63" ht="15.5" x14ac:dyDescent="0.35">
      <c r="A187" s="40">
        <v>45773</v>
      </c>
      <c r="B187" s="28" t="s">
        <v>59</v>
      </c>
      <c r="C187" s="1" t="s">
        <v>158</v>
      </c>
      <c r="D187" s="1" t="s">
        <v>173</v>
      </c>
      <c r="E187" s="26">
        <v>2.52</v>
      </c>
      <c r="F187" s="25" t="s">
        <v>60</v>
      </c>
      <c r="G187" s="25" t="s">
        <v>61</v>
      </c>
      <c r="H187" s="1" t="s">
        <v>99</v>
      </c>
      <c r="I187" s="1">
        <v>5</v>
      </c>
      <c r="J187" s="1">
        <v>4</v>
      </c>
      <c r="K187" s="37" t="s">
        <v>220</v>
      </c>
      <c r="L187" s="26">
        <v>1</v>
      </c>
      <c r="M187" s="27" t="s">
        <v>467</v>
      </c>
      <c r="N187" s="1" t="s">
        <v>4</v>
      </c>
      <c r="O187" s="1"/>
      <c r="P187" s="1"/>
      <c r="Q187" s="1"/>
      <c r="R187" s="26">
        <v>19.399999999999999</v>
      </c>
      <c r="S187" s="1">
        <v>3</v>
      </c>
      <c r="T187" s="26" t="str">
        <f t="shared" si="60"/>
        <v>0.00</v>
      </c>
      <c r="U187" s="26">
        <f t="shared" si="59"/>
        <v>-1</v>
      </c>
      <c r="V187" s="30">
        <f t="shared" si="61"/>
        <v>6.5700000000000038</v>
      </c>
      <c r="W187" s="30">
        <f t="shared" si="57"/>
        <v>224.5</v>
      </c>
      <c r="X187" s="31">
        <f t="shared" si="56"/>
        <v>2.9265033407572399E-2</v>
      </c>
      <c r="Y187" s="32">
        <f t="shared" si="63"/>
        <v>6.5700000000000036E-2</v>
      </c>
      <c r="Z187" s="33">
        <f t="shared" si="62"/>
        <v>657.00000000000034</v>
      </c>
      <c r="AA187" s="1" t="s">
        <v>62</v>
      </c>
      <c r="AB187" s="1"/>
      <c r="AC187" s="1"/>
      <c r="AD187" s="1"/>
      <c r="AE187" s="26">
        <v>19.399999999999999</v>
      </c>
      <c r="AF187" s="26"/>
      <c r="AG187" s="26"/>
      <c r="AH187" s="26">
        <v>20.78</v>
      </c>
      <c r="AI187" s="1"/>
      <c r="AJ187" s="1"/>
      <c r="AK187" s="1"/>
      <c r="AL187" s="1"/>
      <c r="AM187" s="1"/>
      <c r="AN187" s="1"/>
      <c r="AO187" s="1"/>
      <c r="AP187" s="1"/>
      <c r="AQ187" s="1"/>
      <c r="AR187" s="1" t="s">
        <v>49</v>
      </c>
      <c r="AS187" s="26"/>
      <c r="AT187" s="26"/>
      <c r="AU187" s="26"/>
      <c r="AV187" s="26"/>
      <c r="AW187" s="26"/>
      <c r="AX187" s="26"/>
      <c r="AY187" s="26"/>
      <c r="AZ187" s="26"/>
      <c r="BA187" s="26"/>
      <c r="BB187" s="34"/>
      <c r="BC187" s="34"/>
      <c r="BD187" s="34"/>
      <c r="BE187" s="34"/>
      <c r="BF187" s="34"/>
      <c r="BG187" s="34">
        <f t="shared" si="48"/>
        <v>19.78</v>
      </c>
      <c r="BH187" s="34">
        <f t="shared" si="58"/>
        <v>19.395400000000002</v>
      </c>
      <c r="BI187" s="34"/>
      <c r="BJ187" s="34"/>
      <c r="BK187" s="26">
        <v>19.3</v>
      </c>
    </row>
    <row r="188" spans="1:63" ht="15.5" x14ac:dyDescent="0.35">
      <c r="A188" s="40">
        <v>45773</v>
      </c>
      <c r="B188" s="28" t="s">
        <v>59</v>
      </c>
      <c r="C188" s="1" t="s">
        <v>158</v>
      </c>
      <c r="D188" s="1" t="s">
        <v>173</v>
      </c>
      <c r="E188" s="26">
        <v>3.39</v>
      </c>
      <c r="F188" s="25" t="s">
        <v>60</v>
      </c>
      <c r="G188" s="25" t="s">
        <v>61</v>
      </c>
      <c r="H188" s="1" t="s">
        <v>148</v>
      </c>
      <c r="I188" s="1">
        <v>5</v>
      </c>
      <c r="J188" s="1">
        <v>1</v>
      </c>
      <c r="K188" s="39" t="s">
        <v>398</v>
      </c>
      <c r="L188" s="26">
        <v>1.5</v>
      </c>
      <c r="M188" s="27" t="s">
        <v>468</v>
      </c>
      <c r="N188" s="1" t="s">
        <v>4</v>
      </c>
      <c r="O188" s="1"/>
      <c r="P188" s="1"/>
      <c r="Q188" s="1"/>
      <c r="R188" s="26">
        <v>1.88</v>
      </c>
      <c r="S188" s="1">
        <v>2</v>
      </c>
      <c r="T188" s="26" t="str">
        <f t="shared" si="60"/>
        <v>0.00</v>
      </c>
      <c r="U188" s="26">
        <f t="shared" si="59"/>
        <v>-1.5</v>
      </c>
      <c r="V188" s="30">
        <f t="shared" si="61"/>
        <v>5.0700000000000038</v>
      </c>
      <c r="W188" s="30">
        <f t="shared" si="57"/>
        <v>226</v>
      </c>
      <c r="X188" s="31">
        <f t="shared" si="56"/>
        <v>2.2433628318584087E-2</v>
      </c>
      <c r="Y188" s="32">
        <f t="shared" si="63"/>
        <v>5.0700000000000037E-2</v>
      </c>
      <c r="Z188" s="33">
        <f t="shared" si="62"/>
        <v>507.0000000000004</v>
      </c>
      <c r="AA188" s="1" t="s">
        <v>62</v>
      </c>
      <c r="AB188" s="1"/>
      <c r="AC188" s="1"/>
      <c r="AD188" s="1"/>
      <c r="AE188" s="26">
        <v>1.88</v>
      </c>
      <c r="AF188" s="26"/>
      <c r="AG188" s="26"/>
      <c r="AH188" s="26">
        <v>1.95</v>
      </c>
      <c r="AI188" s="1"/>
      <c r="AJ188" s="1"/>
      <c r="AK188" s="1"/>
      <c r="AL188" s="1"/>
      <c r="AM188" s="1"/>
      <c r="AN188" s="1"/>
      <c r="AO188" s="1"/>
      <c r="AP188" s="1"/>
      <c r="AQ188" s="1"/>
      <c r="AR188" s="1" t="s">
        <v>49</v>
      </c>
      <c r="AS188" s="26"/>
      <c r="AT188" s="26"/>
      <c r="AU188" s="26"/>
      <c r="AV188" s="26"/>
      <c r="AW188" s="26"/>
      <c r="AX188" s="26"/>
      <c r="AY188" s="26"/>
      <c r="AZ188" s="26"/>
      <c r="BA188" s="26"/>
      <c r="BB188" s="34"/>
      <c r="BC188" s="34"/>
      <c r="BD188" s="34"/>
      <c r="BE188" s="34"/>
      <c r="BF188" s="34"/>
      <c r="BG188" s="34">
        <f t="shared" si="48"/>
        <v>1.4249999999999998</v>
      </c>
      <c r="BH188" s="34">
        <f t="shared" si="58"/>
        <v>1.8835</v>
      </c>
      <c r="BI188" s="34"/>
      <c r="BJ188" s="34"/>
      <c r="BK188" s="26">
        <v>1.95</v>
      </c>
    </row>
    <row r="189" spans="1:63" ht="15.5" x14ac:dyDescent="0.35">
      <c r="A189" s="40">
        <v>45773</v>
      </c>
      <c r="B189" s="28" t="s">
        <v>59</v>
      </c>
      <c r="C189" s="1" t="s">
        <v>158</v>
      </c>
      <c r="D189" s="1" t="s">
        <v>173</v>
      </c>
      <c r="E189" s="26">
        <v>5</v>
      </c>
      <c r="F189" s="25" t="s">
        <v>60</v>
      </c>
      <c r="G189" s="25" t="s">
        <v>61</v>
      </c>
      <c r="H189" s="1" t="s">
        <v>148</v>
      </c>
      <c r="I189" s="1">
        <v>7</v>
      </c>
      <c r="J189" s="1">
        <v>8</v>
      </c>
      <c r="K189" s="36" t="s">
        <v>227</v>
      </c>
      <c r="L189" s="26">
        <v>1.5</v>
      </c>
      <c r="M189" s="27" t="s">
        <v>469</v>
      </c>
      <c r="N189" s="1" t="s">
        <v>4</v>
      </c>
      <c r="O189" s="1"/>
      <c r="P189" s="1"/>
      <c r="Q189" s="1"/>
      <c r="R189" s="26">
        <v>2.38</v>
      </c>
      <c r="S189" s="1">
        <v>4</v>
      </c>
      <c r="T189" s="26" t="str">
        <f t="shared" si="60"/>
        <v>0.00</v>
      </c>
      <c r="U189" s="26">
        <f t="shared" si="59"/>
        <v>-1.5</v>
      </c>
      <c r="V189" s="30">
        <f t="shared" si="61"/>
        <v>3.5700000000000038</v>
      </c>
      <c r="W189" s="30">
        <f t="shared" si="57"/>
        <v>227.5</v>
      </c>
      <c r="X189" s="31">
        <f t="shared" si="56"/>
        <v>1.569230769230771E-2</v>
      </c>
      <c r="Y189" s="32">
        <f t="shared" si="63"/>
        <v>3.5700000000000037E-2</v>
      </c>
      <c r="Z189" s="33">
        <f t="shared" si="62"/>
        <v>357.0000000000004</v>
      </c>
      <c r="AA189" s="1" t="s">
        <v>62</v>
      </c>
      <c r="AB189" s="1"/>
      <c r="AC189" s="1"/>
      <c r="AD189" s="1"/>
      <c r="AE189" s="26">
        <v>2.38</v>
      </c>
      <c r="AF189" s="26"/>
      <c r="AG189" s="26"/>
      <c r="AH189" s="26">
        <v>2.48</v>
      </c>
      <c r="AI189" s="1"/>
      <c r="AJ189" s="1"/>
      <c r="AK189" s="1"/>
      <c r="AL189" s="1"/>
      <c r="AM189" s="1"/>
      <c r="AN189" s="1"/>
      <c r="AO189" s="1"/>
      <c r="AP189" s="1"/>
      <c r="AQ189" s="1"/>
      <c r="AR189" s="1" t="s">
        <v>49</v>
      </c>
      <c r="AS189" s="26"/>
      <c r="AT189" s="26"/>
      <c r="AU189" s="26"/>
      <c r="AV189" s="26"/>
      <c r="AW189" s="26"/>
      <c r="AX189" s="26"/>
      <c r="AY189" s="26"/>
      <c r="AZ189" s="26"/>
      <c r="BA189" s="26"/>
      <c r="BB189" s="34"/>
      <c r="BC189" s="34"/>
      <c r="BD189" s="34"/>
      <c r="BE189" s="34"/>
      <c r="BF189" s="34"/>
      <c r="BG189" s="34">
        <f t="shared" si="48"/>
        <v>2.2199999999999998</v>
      </c>
      <c r="BH189" s="34">
        <f t="shared" si="58"/>
        <v>2.3764000000000003</v>
      </c>
      <c r="BI189" s="34"/>
      <c r="BJ189" s="34"/>
      <c r="BK189" s="26">
        <v>2.4</v>
      </c>
    </row>
    <row r="190" spans="1:63" ht="15.5" x14ac:dyDescent="0.35">
      <c r="A190" s="40">
        <v>45773</v>
      </c>
      <c r="B190" s="28" t="s">
        <v>59</v>
      </c>
      <c r="C190" s="1" t="s">
        <v>158</v>
      </c>
      <c r="D190" s="1" t="s">
        <v>173</v>
      </c>
      <c r="E190" s="26">
        <v>5.45</v>
      </c>
      <c r="F190" s="25" t="s">
        <v>60</v>
      </c>
      <c r="G190" s="25" t="s">
        <v>61</v>
      </c>
      <c r="H190" s="1" t="s">
        <v>148</v>
      </c>
      <c r="I190" s="1">
        <v>8</v>
      </c>
      <c r="J190" s="1">
        <v>6</v>
      </c>
      <c r="K190" s="27" t="s">
        <v>181</v>
      </c>
      <c r="L190" s="26">
        <v>1</v>
      </c>
      <c r="M190" s="27" t="s">
        <v>470</v>
      </c>
      <c r="N190" s="1" t="s">
        <v>4</v>
      </c>
      <c r="O190" s="1"/>
      <c r="P190" s="1"/>
      <c r="Q190" s="1"/>
      <c r="R190" s="26">
        <v>7.07</v>
      </c>
      <c r="S190" s="1" t="s">
        <v>63</v>
      </c>
      <c r="T190" s="26" t="str">
        <f t="shared" si="60"/>
        <v>0.00</v>
      </c>
      <c r="U190" s="26">
        <f t="shared" si="59"/>
        <v>-1</v>
      </c>
      <c r="V190" s="30">
        <f t="shared" si="61"/>
        <v>2.5700000000000038</v>
      </c>
      <c r="W190" s="30">
        <f t="shared" si="57"/>
        <v>228.5</v>
      </c>
      <c r="X190" s="31">
        <f t="shared" ref="X190:X192" si="64">SUM(V190/W190)</f>
        <v>1.1247264770240717E-2</v>
      </c>
      <c r="Y190" s="32">
        <f t="shared" si="63"/>
        <v>2.5700000000000039E-2</v>
      </c>
      <c r="Z190" s="33">
        <f t="shared" si="62"/>
        <v>257.0000000000004</v>
      </c>
      <c r="AA190" s="1" t="s">
        <v>62</v>
      </c>
      <c r="AB190" s="1"/>
      <c r="AC190" s="1"/>
      <c r="AD190" s="1"/>
      <c r="AE190" s="26">
        <v>7.07</v>
      </c>
      <c r="AF190" s="26"/>
      <c r="AG190" s="26"/>
      <c r="AH190" s="26">
        <v>7.53</v>
      </c>
      <c r="AI190" s="1"/>
      <c r="AJ190" s="1"/>
      <c r="AK190" s="1"/>
      <c r="AL190" s="1"/>
      <c r="AM190" s="1"/>
      <c r="AN190" s="1"/>
      <c r="AO190" s="1"/>
      <c r="AP190" s="1"/>
      <c r="AQ190" s="1"/>
      <c r="AR190" s="1" t="s">
        <v>49</v>
      </c>
      <c r="AS190" s="26"/>
      <c r="AT190" s="26"/>
      <c r="AU190" s="26"/>
      <c r="AV190" s="26"/>
      <c r="AW190" s="26"/>
      <c r="AX190" s="26"/>
      <c r="AY190" s="26"/>
      <c r="AZ190" s="26"/>
      <c r="BA190" s="26"/>
      <c r="BB190" s="34"/>
      <c r="BC190" s="34"/>
      <c r="BD190" s="34"/>
      <c r="BE190" s="34"/>
      <c r="BF190" s="34"/>
      <c r="BG190" s="34">
        <f t="shared" si="48"/>
        <v>6.53</v>
      </c>
      <c r="BH190" s="34">
        <f t="shared" si="58"/>
        <v>7.0729000000000006</v>
      </c>
      <c r="BI190" s="34"/>
      <c r="BJ190" s="34"/>
      <c r="BK190" s="26">
        <v>7.1</v>
      </c>
    </row>
    <row r="191" spans="1:63" ht="15.5" x14ac:dyDescent="0.35">
      <c r="A191" s="40">
        <v>45776</v>
      </c>
      <c r="B191" s="28" t="s">
        <v>59</v>
      </c>
      <c r="C191" s="1" t="s">
        <v>471</v>
      </c>
      <c r="D191" s="1" t="s">
        <v>175</v>
      </c>
      <c r="E191" s="1">
        <v>1.45</v>
      </c>
      <c r="F191" s="25" t="s">
        <v>60</v>
      </c>
      <c r="G191" s="25" t="s">
        <v>61</v>
      </c>
      <c r="H191" s="1" t="s">
        <v>106</v>
      </c>
      <c r="I191" s="1">
        <v>5</v>
      </c>
      <c r="J191" s="1">
        <v>4</v>
      </c>
      <c r="K191" s="38" t="s">
        <v>224</v>
      </c>
      <c r="L191" s="26">
        <v>1</v>
      </c>
      <c r="M191" s="27" t="s">
        <v>472</v>
      </c>
      <c r="N191" s="1" t="s">
        <v>4</v>
      </c>
      <c r="O191" s="1"/>
      <c r="P191" s="1"/>
      <c r="Q191" s="1"/>
      <c r="R191" s="26">
        <v>13.5</v>
      </c>
      <c r="S191" s="1">
        <v>1</v>
      </c>
      <c r="T191" s="26">
        <f t="shared" si="60"/>
        <v>13.5</v>
      </c>
      <c r="U191" s="26">
        <f t="shared" si="59"/>
        <v>12.5</v>
      </c>
      <c r="V191" s="30">
        <f t="shared" si="61"/>
        <v>15.070000000000004</v>
      </c>
      <c r="W191" s="30">
        <f t="shared" si="57"/>
        <v>229.5</v>
      </c>
      <c r="X191" s="31">
        <f t="shared" si="64"/>
        <v>6.5664488017429204E-2</v>
      </c>
      <c r="Y191" s="32">
        <f t="shared" si="63"/>
        <v>0.15070000000000003</v>
      </c>
      <c r="Z191" s="33">
        <f t="shared" si="62"/>
        <v>1507.0000000000005</v>
      </c>
      <c r="AA191" s="1" t="s">
        <v>68</v>
      </c>
      <c r="AB191" s="1"/>
      <c r="AC191" s="1"/>
      <c r="AD191" s="1"/>
      <c r="AE191" s="26">
        <v>13.5</v>
      </c>
      <c r="AF191" s="26"/>
      <c r="AG191" s="26"/>
      <c r="AH191" s="26">
        <v>9.26</v>
      </c>
      <c r="AI191" s="1"/>
      <c r="AJ191" s="1"/>
      <c r="AK191" s="1"/>
      <c r="AL191" s="1"/>
      <c r="AM191" s="1"/>
      <c r="AN191" s="1"/>
      <c r="AO191" s="1"/>
      <c r="AP191" s="1"/>
      <c r="AQ191" s="1"/>
      <c r="AR191" s="1" t="s">
        <v>57</v>
      </c>
      <c r="AS191" s="26">
        <v>15</v>
      </c>
      <c r="AT191" s="26"/>
      <c r="AU191" s="26"/>
      <c r="AV191" s="26"/>
      <c r="AW191" s="26"/>
      <c r="AX191" s="26"/>
      <c r="AY191" s="26"/>
      <c r="AZ191" s="26"/>
      <c r="BA191" s="26"/>
      <c r="BB191" s="34"/>
      <c r="BC191" s="34"/>
      <c r="BD191" s="34"/>
      <c r="BE191" s="34"/>
      <c r="BF191" s="34"/>
      <c r="BG191" s="34">
        <f t="shared" si="48"/>
        <v>8.26</v>
      </c>
      <c r="BH191" s="34">
        <f t="shared" si="58"/>
        <v>8.6817999999999991</v>
      </c>
      <c r="BI191" s="34"/>
      <c r="BJ191" s="34"/>
      <c r="BK191" s="26">
        <v>8.6999999999999993</v>
      </c>
    </row>
    <row r="192" spans="1:63" ht="15.5" x14ac:dyDescent="0.35">
      <c r="A192" s="40">
        <v>45776</v>
      </c>
      <c r="B192" s="28" t="s">
        <v>59</v>
      </c>
      <c r="C192" s="1" t="s">
        <v>471</v>
      </c>
      <c r="D192" s="1" t="s">
        <v>175</v>
      </c>
      <c r="E192" s="1">
        <v>1.45</v>
      </c>
      <c r="F192" s="25" t="s">
        <v>60</v>
      </c>
      <c r="G192" s="25" t="s">
        <v>61</v>
      </c>
      <c r="H192" s="1" t="s">
        <v>106</v>
      </c>
      <c r="I192" s="1">
        <v>5</v>
      </c>
      <c r="J192" s="1">
        <v>4</v>
      </c>
      <c r="K192" s="38" t="s">
        <v>224</v>
      </c>
      <c r="L192" s="26">
        <v>1</v>
      </c>
      <c r="M192" s="27" t="s">
        <v>472</v>
      </c>
      <c r="N192" s="1" t="s">
        <v>5</v>
      </c>
      <c r="O192" s="1"/>
      <c r="P192" s="1"/>
      <c r="Q192" s="1"/>
      <c r="R192" s="26">
        <v>3.7429999999999999</v>
      </c>
      <c r="S192" s="1">
        <v>1</v>
      </c>
      <c r="T192" s="26">
        <f t="shared" si="60"/>
        <v>3.74</v>
      </c>
      <c r="U192" s="26">
        <f t="shared" si="59"/>
        <v>2.74</v>
      </c>
      <c r="V192" s="30">
        <f t="shared" si="61"/>
        <v>17.810000000000002</v>
      </c>
      <c r="W192" s="30">
        <f t="shared" si="57"/>
        <v>230.5</v>
      </c>
      <c r="X192" s="31">
        <f t="shared" si="64"/>
        <v>7.7266811279826472E-2</v>
      </c>
      <c r="Y192" s="32">
        <f t="shared" si="63"/>
        <v>0.17810000000000004</v>
      </c>
      <c r="Z192" s="33">
        <f t="shared" si="62"/>
        <v>1781.0000000000002</v>
      </c>
      <c r="AA192" s="1" t="s">
        <v>68</v>
      </c>
      <c r="AB192" s="1"/>
      <c r="AC192" s="1"/>
      <c r="AD192" s="1"/>
      <c r="AE192" s="26">
        <v>3.74</v>
      </c>
      <c r="AF192" s="26"/>
      <c r="AG192" s="26"/>
      <c r="AH192" s="26">
        <v>2.2000000000000002</v>
      </c>
      <c r="AI192" s="1"/>
      <c r="AJ192" s="1"/>
      <c r="AK192" s="1"/>
      <c r="AL192" s="1"/>
      <c r="AM192" s="1"/>
      <c r="AN192" s="1"/>
      <c r="AO192" s="1"/>
      <c r="AP192" s="1"/>
      <c r="AQ192" s="1"/>
      <c r="AR192" s="1" t="s">
        <v>57</v>
      </c>
      <c r="AS192" s="26">
        <v>4.2</v>
      </c>
      <c r="AT192" s="26"/>
      <c r="AU192" s="26"/>
      <c r="AV192" s="26"/>
      <c r="AW192" s="26"/>
      <c r="AX192" s="26"/>
      <c r="AY192" s="26"/>
      <c r="AZ192" s="26"/>
      <c r="BA192" s="26"/>
      <c r="BB192" s="34"/>
      <c r="BC192" s="34"/>
      <c r="BD192" s="34"/>
      <c r="BE192" s="34"/>
      <c r="BF192" s="34"/>
      <c r="BG192" s="34">
        <f t="shared" si="48"/>
        <v>1.2000000000000002</v>
      </c>
      <c r="BH192" s="34">
        <f t="shared" si="58"/>
        <v>2.1160000000000005</v>
      </c>
      <c r="BI192" s="34"/>
      <c r="BJ192" s="34"/>
      <c r="BK192" s="26">
        <v>2</v>
      </c>
    </row>
    <row r="193" spans="1:63" ht="15.5" x14ac:dyDescent="0.35">
      <c r="A193" s="40">
        <v>45777</v>
      </c>
      <c r="B193" s="28" t="s">
        <v>59</v>
      </c>
      <c r="C193" s="1" t="s">
        <v>132</v>
      </c>
      <c r="D193" s="1" t="s">
        <v>176</v>
      </c>
      <c r="E193" s="1">
        <v>3.54</v>
      </c>
      <c r="F193" s="25" t="s">
        <v>60</v>
      </c>
      <c r="G193" s="25" t="s">
        <v>61</v>
      </c>
      <c r="H193" s="1" t="s">
        <v>148</v>
      </c>
      <c r="I193" s="1">
        <v>2</v>
      </c>
      <c r="J193" s="1">
        <v>11</v>
      </c>
      <c r="K193" s="27" t="s">
        <v>473</v>
      </c>
      <c r="L193" s="26">
        <v>1</v>
      </c>
      <c r="M193" s="27" t="s">
        <v>474</v>
      </c>
      <c r="N193" s="1" t="s">
        <v>4</v>
      </c>
      <c r="O193" s="1"/>
      <c r="P193" s="1"/>
      <c r="Q193" s="1"/>
      <c r="R193" s="26">
        <v>8.5</v>
      </c>
      <c r="S193" s="1" t="s">
        <v>63</v>
      </c>
      <c r="T193" s="26" t="str">
        <f t="shared" si="60"/>
        <v>0.00</v>
      </c>
      <c r="U193" s="26">
        <f t="shared" si="59"/>
        <v>-1</v>
      </c>
      <c r="V193" s="30">
        <f t="shared" si="61"/>
        <v>16.810000000000002</v>
      </c>
      <c r="W193" s="30">
        <f t="shared" si="57"/>
        <v>231.5</v>
      </c>
      <c r="X193" s="31">
        <f t="shared" ref="X193:X194" si="65">SUM(V193/W193)</f>
        <v>7.2613390928725707E-2</v>
      </c>
      <c r="Y193" s="32">
        <f t="shared" si="63"/>
        <v>0.16810000000000003</v>
      </c>
      <c r="Z193" s="33">
        <f t="shared" si="62"/>
        <v>1681.0000000000002</v>
      </c>
      <c r="AA193" s="1" t="s">
        <v>62</v>
      </c>
      <c r="AB193" s="1"/>
      <c r="AC193" s="1"/>
      <c r="AD193" s="1"/>
      <c r="AE193" s="26">
        <v>8.5</v>
      </c>
      <c r="AF193" s="26"/>
      <c r="AG193" s="26"/>
      <c r="AH193" s="26">
        <v>10.220000000000001</v>
      </c>
      <c r="AI193" s="1"/>
      <c r="AJ193" s="1"/>
      <c r="AK193" s="1"/>
      <c r="AL193" s="1"/>
      <c r="AM193" s="1"/>
      <c r="AN193" s="1"/>
      <c r="AO193" s="1"/>
      <c r="AP193" s="1"/>
      <c r="AQ193" s="1"/>
      <c r="AR193" s="1" t="s">
        <v>57</v>
      </c>
      <c r="AS193" s="26">
        <v>8.5</v>
      </c>
      <c r="AT193" s="26"/>
      <c r="AU193" s="26"/>
      <c r="AV193" s="26"/>
      <c r="AW193" s="26"/>
      <c r="AX193" s="26"/>
      <c r="AY193" s="26"/>
      <c r="AZ193" s="26"/>
      <c r="BA193" s="26"/>
      <c r="BB193" s="34"/>
      <c r="BC193" s="34"/>
      <c r="BD193" s="34"/>
      <c r="BE193" s="34"/>
      <c r="BF193" s="34"/>
      <c r="BG193" s="34">
        <f t="shared" si="48"/>
        <v>9.2200000000000006</v>
      </c>
      <c r="BH193" s="34">
        <f t="shared" si="58"/>
        <v>9.5746000000000002</v>
      </c>
      <c r="BI193" s="34"/>
      <c r="BJ193" s="34"/>
      <c r="BK193" s="26">
        <v>12.7</v>
      </c>
    </row>
    <row r="194" spans="1:63" ht="15.5" x14ac:dyDescent="0.35">
      <c r="A194" s="40">
        <v>45777</v>
      </c>
      <c r="B194" s="28" t="s">
        <v>59</v>
      </c>
      <c r="C194" s="1" t="s">
        <v>132</v>
      </c>
      <c r="D194" s="1" t="s">
        <v>176</v>
      </c>
      <c r="E194" s="1">
        <v>3.54</v>
      </c>
      <c r="F194" s="25" t="s">
        <v>60</v>
      </c>
      <c r="G194" s="25" t="s">
        <v>61</v>
      </c>
      <c r="H194" s="1" t="s">
        <v>148</v>
      </c>
      <c r="I194" s="1">
        <v>2</v>
      </c>
      <c r="J194" s="1">
        <v>11</v>
      </c>
      <c r="K194" s="27" t="s">
        <v>473</v>
      </c>
      <c r="L194" s="26">
        <v>1</v>
      </c>
      <c r="M194" s="27" t="s">
        <v>474</v>
      </c>
      <c r="N194" s="1" t="s">
        <v>5</v>
      </c>
      <c r="O194" s="1"/>
      <c r="P194" s="1"/>
      <c r="Q194" s="1"/>
      <c r="R194" s="26">
        <v>2.8</v>
      </c>
      <c r="S194" s="1" t="s">
        <v>63</v>
      </c>
      <c r="T194" s="26" t="str">
        <f t="shared" si="60"/>
        <v>0.00</v>
      </c>
      <c r="U194" s="26">
        <f t="shared" si="59"/>
        <v>-1</v>
      </c>
      <c r="V194" s="30">
        <f t="shared" si="61"/>
        <v>15.810000000000002</v>
      </c>
      <c r="W194" s="30">
        <f t="shared" si="57"/>
        <v>232.5</v>
      </c>
      <c r="X194" s="31">
        <f t="shared" si="65"/>
        <v>6.8000000000000005E-2</v>
      </c>
      <c r="Y194" s="32">
        <f t="shared" si="63"/>
        <v>0.15810000000000002</v>
      </c>
      <c r="Z194" s="33">
        <f t="shared" si="62"/>
        <v>1581.0000000000002</v>
      </c>
      <c r="AA194" s="1" t="s">
        <v>62</v>
      </c>
      <c r="AB194" s="1"/>
      <c r="AC194" s="1"/>
      <c r="AD194" s="1"/>
      <c r="AE194" s="26">
        <v>2.8</v>
      </c>
      <c r="AF194" s="26"/>
      <c r="AG194" s="26"/>
      <c r="AH194" s="26">
        <v>3.53</v>
      </c>
      <c r="AI194" s="1"/>
      <c r="AJ194" s="1"/>
      <c r="AK194" s="1"/>
      <c r="AL194" s="1"/>
      <c r="AM194" s="1"/>
      <c r="AN194" s="1"/>
      <c r="AO194" s="1"/>
      <c r="AP194" s="1"/>
      <c r="AQ194" s="1"/>
      <c r="AR194" s="1" t="s">
        <v>57</v>
      </c>
      <c r="AS194" s="26">
        <v>2.8</v>
      </c>
      <c r="AT194" s="26"/>
      <c r="AU194" s="26"/>
      <c r="AV194" s="26"/>
      <c r="AW194" s="26"/>
      <c r="AX194" s="26"/>
      <c r="AY194" s="26"/>
      <c r="AZ194" s="26"/>
      <c r="BA194" s="26"/>
      <c r="BB194" s="34"/>
      <c r="BC194" s="34"/>
      <c r="BD194" s="34"/>
      <c r="BE194" s="34"/>
      <c r="BF194" s="34"/>
      <c r="BG194" s="34">
        <f t="shared" si="48"/>
        <v>2.5299999999999998</v>
      </c>
      <c r="BH194" s="34">
        <f t="shared" si="58"/>
        <v>3.3529</v>
      </c>
      <c r="BI194" s="34"/>
      <c r="BJ194" s="34"/>
      <c r="BK194" s="26">
        <v>3.3</v>
      </c>
    </row>
    <row r="195" spans="1:63" ht="15.5" x14ac:dyDescent="0.35">
      <c r="A195" s="40">
        <v>45780</v>
      </c>
      <c r="B195" s="28" t="s">
        <v>59</v>
      </c>
      <c r="C195" s="1" t="s">
        <v>475</v>
      </c>
      <c r="D195" s="1" t="s">
        <v>173</v>
      </c>
      <c r="E195" s="1">
        <v>2.58</v>
      </c>
      <c r="F195" s="25" t="s">
        <v>60</v>
      </c>
      <c r="G195" s="25" t="s">
        <v>61</v>
      </c>
      <c r="H195" s="1" t="s">
        <v>74</v>
      </c>
      <c r="I195" s="1">
        <v>6</v>
      </c>
      <c r="J195" s="1">
        <v>2</v>
      </c>
      <c r="K195" s="39" t="s">
        <v>234</v>
      </c>
      <c r="L195" s="26">
        <v>1.5</v>
      </c>
      <c r="M195" s="27" t="s">
        <v>476</v>
      </c>
      <c r="N195" s="1" t="s">
        <v>4</v>
      </c>
      <c r="O195" s="1"/>
      <c r="P195" s="1"/>
      <c r="Q195" s="1"/>
      <c r="R195" s="26">
        <v>4.12</v>
      </c>
      <c r="S195" s="1">
        <v>2</v>
      </c>
      <c r="T195" s="26" t="str">
        <f t="shared" si="60"/>
        <v>0.00</v>
      </c>
      <c r="U195" s="26">
        <f t="shared" si="59"/>
        <v>-1.5</v>
      </c>
      <c r="V195" s="30">
        <f t="shared" si="61"/>
        <v>14.310000000000002</v>
      </c>
      <c r="W195" s="30">
        <f t="shared" si="57"/>
        <v>234</v>
      </c>
      <c r="X195" s="31">
        <f t="shared" ref="X195" si="66">SUM(V195/W195)</f>
        <v>6.1153846153846163E-2</v>
      </c>
      <c r="Y195" s="32">
        <f t="shared" si="63"/>
        <v>0.14310000000000003</v>
      </c>
      <c r="Z195" s="33">
        <f t="shared" si="62"/>
        <v>1431.0000000000002</v>
      </c>
      <c r="AA195" s="1" t="s">
        <v>62</v>
      </c>
      <c r="AB195" s="1"/>
      <c r="AC195" s="1"/>
      <c r="AD195" s="1"/>
      <c r="AE195" s="26">
        <v>4.12</v>
      </c>
      <c r="AF195" s="26"/>
      <c r="AG195" s="26"/>
      <c r="AH195" s="26">
        <v>3.05</v>
      </c>
      <c r="AI195" s="1"/>
      <c r="AJ195" s="1"/>
      <c r="AK195" s="1"/>
      <c r="AL195" s="1"/>
      <c r="AM195" s="1"/>
      <c r="AN195" s="1"/>
      <c r="AO195" s="1"/>
      <c r="AP195" s="1"/>
      <c r="AQ195" s="1"/>
      <c r="AR195" s="1" t="s">
        <v>57</v>
      </c>
      <c r="AS195" s="26">
        <v>4.2</v>
      </c>
      <c r="AT195" s="26"/>
      <c r="AU195" s="26"/>
      <c r="AV195" s="26"/>
      <c r="AW195" s="26"/>
      <c r="AX195" s="26"/>
      <c r="AY195" s="26"/>
      <c r="AZ195" s="26"/>
      <c r="BA195" s="26"/>
      <c r="BB195" s="34"/>
      <c r="BC195" s="34"/>
      <c r="BD195" s="34"/>
      <c r="BE195" s="34"/>
      <c r="BF195" s="34"/>
      <c r="BG195" s="34">
        <f>((AH195*(L195))-(L195))</f>
        <v>3.0749999999999993</v>
      </c>
      <c r="BH195" s="34">
        <f t="shared" si="58"/>
        <v>2.9064999999999999</v>
      </c>
      <c r="BI195" s="34"/>
      <c r="BJ195" s="34"/>
      <c r="BK195" s="26">
        <v>3.3</v>
      </c>
    </row>
    <row r="196" spans="1:63" ht="15.5" x14ac:dyDescent="0.35">
      <c r="A196" s="40">
        <v>45787</v>
      </c>
      <c r="B196" s="28" t="s">
        <v>59</v>
      </c>
      <c r="C196" s="1" t="s">
        <v>477</v>
      </c>
      <c r="D196" s="1" t="s">
        <v>173</v>
      </c>
      <c r="E196" s="1">
        <v>2.1800000000000002</v>
      </c>
      <c r="F196" s="25" t="s">
        <v>60</v>
      </c>
      <c r="G196" s="25" t="s">
        <v>61</v>
      </c>
      <c r="H196" s="1" t="s">
        <v>80</v>
      </c>
      <c r="I196" s="1">
        <v>4</v>
      </c>
      <c r="J196" s="1">
        <v>7</v>
      </c>
      <c r="K196" s="27" t="s">
        <v>478</v>
      </c>
      <c r="L196" s="26">
        <v>1</v>
      </c>
      <c r="M196" s="27" t="s">
        <v>479</v>
      </c>
      <c r="N196" s="1" t="s">
        <v>4</v>
      </c>
      <c r="O196" s="1"/>
      <c r="P196" s="1"/>
      <c r="Q196" s="1"/>
      <c r="R196" s="26">
        <v>26</v>
      </c>
      <c r="S196" s="1" t="s">
        <v>63</v>
      </c>
      <c r="T196" s="26" t="str">
        <f t="shared" si="60"/>
        <v>0.00</v>
      </c>
      <c r="U196" s="26">
        <f t="shared" si="59"/>
        <v>-1</v>
      </c>
      <c r="V196" s="30">
        <f t="shared" si="61"/>
        <v>13.310000000000002</v>
      </c>
      <c r="W196" s="30">
        <f t="shared" ref="W196:W250" si="67">L196+W195</f>
        <v>235</v>
      </c>
      <c r="X196" s="31">
        <f t="shared" ref="X196:X199" si="68">SUM(V196/W196)</f>
        <v>5.6638297872340433E-2</v>
      </c>
      <c r="Y196" s="32">
        <f t="shared" si="63"/>
        <v>0.13310000000000002</v>
      </c>
      <c r="Z196" s="33">
        <f t="shared" si="62"/>
        <v>1331.0000000000002</v>
      </c>
      <c r="AA196" s="1" t="s">
        <v>62</v>
      </c>
      <c r="AB196" s="1"/>
      <c r="AC196" s="1"/>
      <c r="AD196" s="1"/>
      <c r="AE196" s="26">
        <v>26</v>
      </c>
      <c r="AF196" s="26"/>
      <c r="AG196" s="26"/>
      <c r="AH196" s="26">
        <v>22.15</v>
      </c>
      <c r="AI196" s="1"/>
      <c r="AJ196" s="1"/>
      <c r="AK196" s="1"/>
      <c r="AL196" s="1"/>
      <c r="AM196" s="1"/>
      <c r="AN196" s="1"/>
      <c r="AO196" s="1"/>
      <c r="AP196" s="1"/>
      <c r="AQ196" s="1"/>
      <c r="AR196" s="1" t="s">
        <v>57</v>
      </c>
      <c r="AS196" s="26">
        <v>26</v>
      </c>
      <c r="AT196" s="26"/>
      <c r="AU196" s="26"/>
      <c r="AV196" s="26"/>
      <c r="AW196" s="26"/>
      <c r="AX196" s="26"/>
      <c r="AY196" s="26"/>
      <c r="AZ196" s="26"/>
      <c r="BA196" s="26"/>
      <c r="BB196" s="34"/>
      <c r="BC196" s="34"/>
      <c r="BD196" s="34"/>
      <c r="BE196" s="34"/>
      <c r="BF196" s="34"/>
      <c r="BG196" s="34">
        <f>((AH196*(L196))-(L196))</f>
        <v>21.15</v>
      </c>
      <c r="BH196" s="34">
        <f t="shared" si="58"/>
        <v>20.669499999999999</v>
      </c>
      <c r="BI196" s="34"/>
      <c r="BJ196" s="34"/>
      <c r="BK196" s="26">
        <v>21</v>
      </c>
    </row>
    <row r="197" spans="1:63" ht="15.5" x14ac:dyDescent="0.35">
      <c r="A197" s="40">
        <v>45787</v>
      </c>
      <c r="B197" s="28" t="s">
        <v>59</v>
      </c>
      <c r="C197" s="1" t="s">
        <v>477</v>
      </c>
      <c r="D197" s="1" t="s">
        <v>173</v>
      </c>
      <c r="E197" s="1">
        <v>2.1800000000000002</v>
      </c>
      <c r="F197" s="25" t="s">
        <v>60</v>
      </c>
      <c r="G197" s="25" t="s">
        <v>61</v>
      </c>
      <c r="H197" s="1" t="s">
        <v>80</v>
      </c>
      <c r="I197" s="1">
        <v>4</v>
      </c>
      <c r="J197" s="1">
        <v>7</v>
      </c>
      <c r="K197" s="27" t="s">
        <v>478</v>
      </c>
      <c r="L197" s="26">
        <v>1</v>
      </c>
      <c r="M197" s="27" t="s">
        <v>479</v>
      </c>
      <c r="N197" s="1" t="s">
        <v>5</v>
      </c>
      <c r="O197" s="1"/>
      <c r="P197" s="1"/>
      <c r="Q197" s="1"/>
      <c r="R197" s="26">
        <v>6</v>
      </c>
      <c r="S197" s="1" t="s">
        <v>63</v>
      </c>
      <c r="T197" s="26" t="str">
        <f t="shared" si="60"/>
        <v>0.00</v>
      </c>
      <c r="U197" s="26">
        <f t="shared" si="59"/>
        <v>-1</v>
      </c>
      <c r="V197" s="30">
        <f t="shared" si="61"/>
        <v>12.310000000000002</v>
      </c>
      <c r="W197" s="30">
        <f t="shared" si="67"/>
        <v>236</v>
      </c>
      <c r="X197" s="31">
        <f t="shared" si="68"/>
        <v>5.2161016949152553E-2</v>
      </c>
      <c r="Y197" s="32">
        <f t="shared" si="63"/>
        <v>0.12310000000000003</v>
      </c>
      <c r="Z197" s="33">
        <f t="shared" si="62"/>
        <v>1231.0000000000002</v>
      </c>
      <c r="AA197" s="1" t="s">
        <v>62</v>
      </c>
      <c r="AB197" s="1"/>
      <c r="AC197" s="1"/>
      <c r="AD197" s="1"/>
      <c r="AE197" s="26">
        <v>6</v>
      </c>
      <c r="AF197" s="26"/>
      <c r="AG197" s="26"/>
      <c r="AH197" s="26">
        <v>4.9800000000000004</v>
      </c>
      <c r="AI197" s="1"/>
      <c r="AJ197" s="1"/>
      <c r="AK197" s="1"/>
      <c r="AL197" s="1"/>
      <c r="AM197" s="1"/>
      <c r="AN197" s="1"/>
      <c r="AO197" s="1"/>
      <c r="AP197" s="1"/>
      <c r="AQ197" s="1"/>
      <c r="AR197" s="1" t="s">
        <v>57</v>
      </c>
      <c r="AS197" s="26">
        <v>6</v>
      </c>
      <c r="AT197" s="26"/>
      <c r="AU197" s="26"/>
      <c r="AV197" s="26"/>
      <c r="AW197" s="26"/>
      <c r="AX197" s="26"/>
      <c r="AY197" s="26"/>
      <c r="AZ197" s="26"/>
      <c r="BA197" s="26"/>
      <c r="BB197" s="34"/>
      <c r="BC197" s="34"/>
      <c r="BD197" s="34"/>
      <c r="BE197" s="34"/>
      <c r="BF197" s="34"/>
      <c r="BG197" s="34">
        <f>((AH197*(L197))-(L197))</f>
        <v>3.9800000000000004</v>
      </c>
      <c r="BH197" s="34">
        <f t="shared" si="58"/>
        <v>4.7014000000000005</v>
      </c>
      <c r="BI197" s="34"/>
      <c r="BJ197" s="34"/>
      <c r="BK197" s="26">
        <v>3.8</v>
      </c>
    </row>
    <row r="198" spans="1:63" ht="15.5" x14ac:dyDescent="0.35">
      <c r="A198" s="40">
        <v>45787</v>
      </c>
      <c r="B198" s="28" t="s">
        <v>59</v>
      </c>
      <c r="C198" s="1" t="s">
        <v>477</v>
      </c>
      <c r="D198" s="1" t="s">
        <v>173</v>
      </c>
      <c r="E198" s="1">
        <v>2.1800000000000002</v>
      </c>
      <c r="F198" s="25" t="s">
        <v>60</v>
      </c>
      <c r="G198" s="25" t="s">
        <v>61</v>
      </c>
      <c r="H198" s="1" t="s">
        <v>80</v>
      </c>
      <c r="I198" s="1">
        <v>4</v>
      </c>
      <c r="J198" s="1">
        <v>16</v>
      </c>
      <c r="K198" s="27" t="s">
        <v>200</v>
      </c>
      <c r="L198" s="26">
        <v>1</v>
      </c>
      <c r="M198" s="27" t="s">
        <v>480</v>
      </c>
      <c r="N198" s="1" t="s">
        <v>4</v>
      </c>
      <c r="O198" s="1"/>
      <c r="P198" s="1"/>
      <c r="Q198" s="1"/>
      <c r="R198" s="26">
        <v>19</v>
      </c>
      <c r="S198" s="1" t="s">
        <v>63</v>
      </c>
      <c r="T198" s="26" t="str">
        <f t="shared" si="60"/>
        <v>0.00</v>
      </c>
      <c r="U198" s="26">
        <f t="shared" si="59"/>
        <v>-1</v>
      </c>
      <c r="V198" s="30">
        <f t="shared" si="61"/>
        <v>11.310000000000002</v>
      </c>
      <c r="W198" s="30">
        <f t="shared" si="67"/>
        <v>237</v>
      </c>
      <c r="X198" s="31">
        <f t="shared" si="68"/>
        <v>4.7721518987341782E-2</v>
      </c>
      <c r="Y198" s="32">
        <f t="shared" si="63"/>
        <v>0.11310000000000002</v>
      </c>
      <c r="Z198" s="33">
        <f t="shared" si="62"/>
        <v>1131.0000000000002</v>
      </c>
      <c r="AA198" s="1" t="s">
        <v>62</v>
      </c>
      <c r="AB198" s="1"/>
      <c r="AC198" s="1"/>
      <c r="AD198" s="1"/>
      <c r="AE198" s="26">
        <v>19</v>
      </c>
      <c r="AF198" s="26"/>
      <c r="AG198" s="26"/>
      <c r="AH198" s="26">
        <v>14.5</v>
      </c>
      <c r="AI198" s="1"/>
      <c r="AJ198" s="1"/>
      <c r="AK198" s="1"/>
      <c r="AL198" s="1"/>
      <c r="AM198" s="1"/>
      <c r="AN198" s="1"/>
      <c r="AO198" s="1"/>
      <c r="AP198" s="1"/>
      <c r="AQ198" s="1"/>
      <c r="AR198" s="1" t="s">
        <v>57</v>
      </c>
      <c r="AS198" s="26">
        <v>19</v>
      </c>
      <c r="AT198" s="26"/>
      <c r="AU198" s="26"/>
      <c r="AV198" s="26"/>
      <c r="AW198" s="26"/>
      <c r="AX198" s="26"/>
      <c r="AY198" s="26"/>
      <c r="AZ198" s="26"/>
      <c r="BA198" s="26"/>
      <c r="BB198" s="34"/>
      <c r="BC198" s="34"/>
      <c r="BD198" s="34"/>
      <c r="BE198" s="34"/>
      <c r="BF198" s="34"/>
      <c r="BG198" s="34">
        <f t="shared" ref="BG198:BG250" si="69">((AH198*(L198))-(L198))</f>
        <v>13.5</v>
      </c>
      <c r="BH198" s="34">
        <f t="shared" si="58"/>
        <v>13.555000000000001</v>
      </c>
      <c r="BI198" s="34"/>
      <c r="BJ198" s="34"/>
      <c r="BK198" s="26">
        <v>14</v>
      </c>
    </row>
    <row r="199" spans="1:63" ht="15.5" x14ac:dyDescent="0.35">
      <c r="A199" s="40">
        <v>45787</v>
      </c>
      <c r="B199" s="28" t="s">
        <v>59</v>
      </c>
      <c r="C199" s="1" t="s">
        <v>477</v>
      </c>
      <c r="D199" s="1" t="s">
        <v>173</v>
      </c>
      <c r="E199" s="1">
        <v>2.1800000000000002</v>
      </c>
      <c r="F199" s="25" t="s">
        <v>60</v>
      </c>
      <c r="G199" s="25" t="s">
        <v>61</v>
      </c>
      <c r="H199" s="1" t="s">
        <v>80</v>
      </c>
      <c r="I199" s="1">
        <v>4</v>
      </c>
      <c r="J199" s="1">
        <v>16</v>
      </c>
      <c r="K199" s="27" t="s">
        <v>200</v>
      </c>
      <c r="L199" s="26">
        <v>1</v>
      </c>
      <c r="M199" s="27" t="s">
        <v>480</v>
      </c>
      <c r="N199" s="1" t="s">
        <v>5</v>
      </c>
      <c r="O199" s="1"/>
      <c r="P199" s="1"/>
      <c r="Q199" s="1"/>
      <c r="R199" s="26">
        <v>5</v>
      </c>
      <c r="S199" s="1" t="s">
        <v>63</v>
      </c>
      <c r="T199" s="26" t="str">
        <f t="shared" si="60"/>
        <v>0.00</v>
      </c>
      <c r="U199" s="26">
        <f t="shared" si="59"/>
        <v>-1</v>
      </c>
      <c r="V199" s="30">
        <f t="shared" si="61"/>
        <v>10.310000000000002</v>
      </c>
      <c r="W199" s="30">
        <f t="shared" si="67"/>
        <v>238</v>
      </c>
      <c r="X199" s="31">
        <f t="shared" si="68"/>
        <v>4.3319327731092448E-2</v>
      </c>
      <c r="Y199" s="32">
        <f t="shared" si="63"/>
        <v>0.10310000000000002</v>
      </c>
      <c r="Z199" s="33">
        <f t="shared" si="62"/>
        <v>1031.0000000000002</v>
      </c>
      <c r="AA199" s="1" t="s">
        <v>62</v>
      </c>
      <c r="AB199" s="1"/>
      <c r="AC199" s="1"/>
      <c r="AD199" s="1"/>
      <c r="AE199" s="26">
        <v>5</v>
      </c>
      <c r="AF199" s="26"/>
      <c r="AG199" s="26"/>
      <c r="AH199" s="26">
        <v>4.0599999999999996</v>
      </c>
      <c r="AI199" s="1"/>
      <c r="AJ199" s="1"/>
      <c r="AK199" s="1"/>
      <c r="AL199" s="1"/>
      <c r="AM199" s="1"/>
      <c r="AN199" s="1"/>
      <c r="AO199" s="1"/>
      <c r="AP199" s="1"/>
      <c r="AQ199" s="1"/>
      <c r="AR199" s="1" t="s">
        <v>57</v>
      </c>
      <c r="AS199" s="26">
        <v>5</v>
      </c>
      <c r="AT199" s="26"/>
      <c r="AU199" s="26"/>
      <c r="AV199" s="26"/>
      <c r="AW199" s="26"/>
      <c r="AX199" s="26"/>
      <c r="AY199" s="26"/>
      <c r="AZ199" s="26"/>
      <c r="BA199" s="26"/>
      <c r="BB199" s="34"/>
      <c r="BC199" s="34"/>
      <c r="BD199" s="34"/>
      <c r="BE199" s="34"/>
      <c r="BF199" s="34"/>
      <c r="BG199" s="34">
        <f t="shared" si="69"/>
        <v>3.0599999999999996</v>
      </c>
      <c r="BH199" s="34">
        <f t="shared" si="58"/>
        <v>3.8457999999999997</v>
      </c>
      <c r="BI199" s="34"/>
      <c r="BJ199" s="34"/>
      <c r="BK199" s="26">
        <v>3.2</v>
      </c>
    </row>
    <row r="200" spans="1:63" ht="15.5" x14ac:dyDescent="0.35">
      <c r="A200" s="40">
        <v>45787</v>
      </c>
      <c r="B200" s="28" t="s">
        <v>59</v>
      </c>
      <c r="C200" s="1" t="s">
        <v>481</v>
      </c>
      <c r="D200" s="1" t="s">
        <v>173</v>
      </c>
      <c r="E200" s="1">
        <v>3.05</v>
      </c>
      <c r="F200" s="25" t="s">
        <v>60</v>
      </c>
      <c r="G200" s="25" t="s">
        <v>61</v>
      </c>
      <c r="H200" s="1" t="s">
        <v>70</v>
      </c>
      <c r="I200" s="1">
        <v>6</v>
      </c>
      <c r="J200" s="1">
        <v>10</v>
      </c>
      <c r="K200" s="38" t="s">
        <v>232</v>
      </c>
      <c r="L200" s="26">
        <v>1</v>
      </c>
      <c r="M200" s="27" t="s">
        <v>482</v>
      </c>
      <c r="N200" s="1" t="s">
        <v>4</v>
      </c>
      <c r="O200" s="1"/>
      <c r="P200" s="1"/>
      <c r="Q200" s="1"/>
      <c r="R200" s="26">
        <v>11.52</v>
      </c>
      <c r="S200" s="1">
        <v>1</v>
      </c>
      <c r="T200" s="26">
        <f t="shared" si="60"/>
        <v>11.52</v>
      </c>
      <c r="U200" s="26">
        <f t="shared" si="59"/>
        <v>10.52</v>
      </c>
      <c r="V200" s="30">
        <f t="shared" si="61"/>
        <v>20.830000000000002</v>
      </c>
      <c r="W200" s="30">
        <f t="shared" si="67"/>
        <v>239</v>
      </c>
      <c r="X200" s="31">
        <f t="shared" ref="X200:X205" si="70">SUM(V200/W200)</f>
        <v>8.7154811715481173E-2</v>
      </c>
      <c r="Y200" s="32">
        <f t="shared" si="63"/>
        <v>0.20830000000000001</v>
      </c>
      <c r="Z200" s="33">
        <f t="shared" si="62"/>
        <v>2083</v>
      </c>
      <c r="AA200" s="1" t="s">
        <v>68</v>
      </c>
      <c r="AB200" s="1"/>
      <c r="AC200" s="1"/>
      <c r="AD200" s="1"/>
      <c r="AE200" s="26">
        <v>11.52</v>
      </c>
      <c r="AF200" s="26"/>
      <c r="AG200" s="26"/>
      <c r="AH200" s="26">
        <v>21.05</v>
      </c>
      <c r="AI200" s="1"/>
      <c r="AJ200" s="1"/>
      <c r="AK200" s="1"/>
      <c r="AL200" s="1"/>
      <c r="AM200" s="1"/>
      <c r="AN200" s="1"/>
      <c r="AO200" s="1"/>
      <c r="AP200" s="1"/>
      <c r="AQ200" s="1"/>
      <c r="AR200" s="1" t="s">
        <v>57</v>
      </c>
      <c r="AS200" s="26">
        <v>18</v>
      </c>
      <c r="AT200" s="26"/>
      <c r="AU200" s="26"/>
      <c r="AV200" s="26"/>
      <c r="AW200" s="26"/>
      <c r="AX200" s="26"/>
      <c r="AY200" s="26"/>
      <c r="AZ200" s="26"/>
      <c r="BA200" s="26"/>
      <c r="BB200" s="34"/>
      <c r="BC200" s="34"/>
      <c r="BD200" s="34"/>
      <c r="BE200" s="34"/>
      <c r="BF200" s="34"/>
      <c r="BG200" s="34">
        <f t="shared" si="69"/>
        <v>20.05</v>
      </c>
      <c r="BH200" s="34">
        <f t="shared" si="58"/>
        <v>19.646500000000003</v>
      </c>
      <c r="BI200" s="34"/>
      <c r="BJ200" s="34"/>
      <c r="BK200" s="26">
        <v>22.5</v>
      </c>
    </row>
    <row r="201" spans="1:63" ht="15.5" x14ac:dyDescent="0.35">
      <c r="A201" s="40">
        <v>45787</v>
      </c>
      <c r="B201" s="28" t="s">
        <v>59</v>
      </c>
      <c r="C201" s="1" t="s">
        <v>481</v>
      </c>
      <c r="D201" s="1" t="s">
        <v>173</v>
      </c>
      <c r="E201" s="1">
        <v>3.05</v>
      </c>
      <c r="F201" s="25" t="s">
        <v>60</v>
      </c>
      <c r="G201" s="25" t="s">
        <v>61</v>
      </c>
      <c r="H201" s="1" t="s">
        <v>70</v>
      </c>
      <c r="I201" s="1">
        <v>6</v>
      </c>
      <c r="J201" s="1">
        <v>10</v>
      </c>
      <c r="K201" s="38" t="s">
        <v>232</v>
      </c>
      <c r="L201" s="26">
        <v>1</v>
      </c>
      <c r="M201" s="27" t="s">
        <v>482</v>
      </c>
      <c r="N201" s="1" t="s">
        <v>5</v>
      </c>
      <c r="O201" s="1"/>
      <c r="P201" s="1"/>
      <c r="Q201" s="1"/>
      <c r="R201" s="26">
        <v>3.27</v>
      </c>
      <c r="S201" s="1">
        <v>1</v>
      </c>
      <c r="T201" s="26">
        <f t="shared" si="60"/>
        <v>3.27</v>
      </c>
      <c r="U201" s="26">
        <f t="shared" si="59"/>
        <v>2.27</v>
      </c>
      <c r="V201" s="30">
        <f t="shared" si="61"/>
        <v>23.1</v>
      </c>
      <c r="W201" s="30">
        <f t="shared" si="67"/>
        <v>240</v>
      </c>
      <c r="X201" s="31">
        <f t="shared" si="70"/>
        <v>9.6250000000000002E-2</v>
      </c>
      <c r="Y201" s="32">
        <f t="shared" si="63"/>
        <v>0.23100000000000001</v>
      </c>
      <c r="Z201" s="33">
        <f t="shared" si="62"/>
        <v>2310</v>
      </c>
      <c r="AA201" s="1" t="s">
        <v>68</v>
      </c>
      <c r="AB201" s="1"/>
      <c r="AC201" s="1"/>
      <c r="AD201" s="1"/>
      <c r="AE201" s="26">
        <v>3.27</v>
      </c>
      <c r="AF201" s="26"/>
      <c r="AG201" s="26"/>
      <c r="AH201" s="26">
        <v>3.23</v>
      </c>
      <c r="AI201" s="1"/>
      <c r="AJ201" s="1"/>
      <c r="AK201" s="1"/>
      <c r="AL201" s="1"/>
      <c r="AM201" s="1"/>
      <c r="AN201" s="1"/>
      <c r="AO201" s="1"/>
      <c r="AP201" s="1"/>
      <c r="AQ201" s="1"/>
      <c r="AR201" s="1" t="s">
        <v>57</v>
      </c>
      <c r="AS201" s="26">
        <v>4.5999999999999996</v>
      </c>
      <c r="AT201" s="26"/>
      <c r="AU201" s="26"/>
      <c r="AV201" s="26"/>
      <c r="AW201" s="26"/>
      <c r="AX201" s="26"/>
      <c r="AY201" s="26"/>
      <c r="AZ201" s="26"/>
      <c r="BA201" s="26"/>
      <c r="BB201" s="34"/>
      <c r="BC201" s="34"/>
      <c r="BD201" s="34"/>
      <c r="BE201" s="34"/>
      <c r="BF201" s="34"/>
      <c r="BG201" s="34">
        <f t="shared" si="69"/>
        <v>2.23</v>
      </c>
      <c r="BH201" s="34">
        <f t="shared" si="58"/>
        <v>3.0739000000000001</v>
      </c>
      <c r="BI201" s="34"/>
      <c r="BJ201" s="34"/>
      <c r="BK201" s="26">
        <v>4</v>
      </c>
    </row>
    <row r="202" spans="1:63" ht="15.5" x14ac:dyDescent="0.35">
      <c r="A202" s="40">
        <v>45787</v>
      </c>
      <c r="B202" s="28" t="s">
        <v>59</v>
      </c>
      <c r="C202" s="1" t="s">
        <v>180</v>
      </c>
      <c r="D202" s="1" t="s">
        <v>173</v>
      </c>
      <c r="E202" s="1">
        <v>3.32</v>
      </c>
      <c r="F202" s="25" t="s">
        <v>60</v>
      </c>
      <c r="G202" s="25" t="s">
        <v>61</v>
      </c>
      <c r="H202" s="1" t="s">
        <v>80</v>
      </c>
      <c r="I202" s="1">
        <v>6</v>
      </c>
      <c r="J202" s="1">
        <v>8</v>
      </c>
      <c r="K202" s="27" t="s">
        <v>186</v>
      </c>
      <c r="L202" s="26">
        <v>0.5</v>
      </c>
      <c r="M202" s="27" t="s">
        <v>483</v>
      </c>
      <c r="N202" s="1" t="s">
        <v>4</v>
      </c>
      <c r="O202" s="1"/>
      <c r="P202" s="1"/>
      <c r="Q202" s="1"/>
      <c r="R202" s="26">
        <v>81</v>
      </c>
      <c r="S202" s="1" t="s">
        <v>63</v>
      </c>
      <c r="T202" s="26" t="str">
        <f t="shared" si="60"/>
        <v>0.00</v>
      </c>
      <c r="U202" s="26">
        <f t="shared" si="59"/>
        <v>-0.5</v>
      </c>
      <c r="V202" s="30">
        <f t="shared" si="61"/>
        <v>22.6</v>
      </c>
      <c r="W202" s="30">
        <f t="shared" si="67"/>
        <v>240.5</v>
      </c>
      <c r="X202" s="31">
        <f t="shared" si="70"/>
        <v>9.3970893970893976E-2</v>
      </c>
      <c r="Y202" s="32">
        <f t="shared" si="63"/>
        <v>0.22600000000000001</v>
      </c>
      <c r="Z202" s="33">
        <f t="shared" si="62"/>
        <v>2260</v>
      </c>
      <c r="AA202" s="1" t="s">
        <v>62</v>
      </c>
      <c r="AB202" s="1"/>
      <c r="AC202" s="1"/>
      <c r="AD202" s="1"/>
      <c r="AE202" s="26">
        <v>81</v>
      </c>
      <c r="AF202" s="26"/>
      <c r="AG202" s="26"/>
      <c r="AH202" s="26">
        <v>79.760000000000005</v>
      </c>
      <c r="AI202" s="1"/>
      <c r="AJ202" s="1"/>
      <c r="AK202" s="1"/>
      <c r="AL202" s="1"/>
      <c r="AM202" s="1"/>
      <c r="AN202" s="1"/>
      <c r="AO202" s="1"/>
      <c r="AP202" s="1"/>
      <c r="AQ202" s="1"/>
      <c r="AR202" s="1" t="s">
        <v>49</v>
      </c>
      <c r="AS202" s="26"/>
      <c r="AT202" s="26"/>
      <c r="AU202" s="26"/>
      <c r="AV202" s="26"/>
      <c r="AW202" s="26"/>
      <c r="AX202" s="26"/>
      <c r="AY202" s="26"/>
      <c r="AZ202" s="26"/>
      <c r="BA202" s="26"/>
      <c r="BB202" s="34"/>
      <c r="BC202" s="34"/>
      <c r="BD202" s="34"/>
      <c r="BE202" s="34"/>
      <c r="BF202" s="34"/>
      <c r="BG202" s="34">
        <f t="shared" si="69"/>
        <v>39.380000000000003</v>
      </c>
      <c r="BH202" s="34">
        <f t="shared" si="58"/>
        <v>74.246800000000007</v>
      </c>
      <c r="BI202" s="34"/>
      <c r="BJ202" s="34"/>
      <c r="BK202" s="26">
        <v>67.7</v>
      </c>
    </row>
    <row r="203" spans="1:63" ht="15.5" x14ac:dyDescent="0.35">
      <c r="A203" s="40">
        <v>45787</v>
      </c>
      <c r="B203" s="28" t="s">
        <v>59</v>
      </c>
      <c r="C203" s="1" t="s">
        <v>180</v>
      </c>
      <c r="D203" s="1" t="s">
        <v>173</v>
      </c>
      <c r="E203" s="1">
        <v>3.32</v>
      </c>
      <c r="F203" s="25" t="s">
        <v>60</v>
      </c>
      <c r="G203" s="25" t="s">
        <v>61</v>
      </c>
      <c r="H203" s="1" t="s">
        <v>80</v>
      </c>
      <c r="I203" s="1">
        <v>6</v>
      </c>
      <c r="J203" s="1">
        <v>8</v>
      </c>
      <c r="K203" s="27" t="s">
        <v>186</v>
      </c>
      <c r="L203" s="26">
        <v>0.5</v>
      </c>
      <c r="M203" s="27" t="s">
        <v>483</v>
      </c>
      <c r="N203" s="1" t="s">
        <v>5</v>
      </c>
      <c r="O203" s="1"/>
      <c r="P203" s="1"/>
      <c r="Q203" s="1"/>
      <c r="R203" s="26">
        <v>18</v>
      </c>
      <c r="S203" s="1" t="s">
        <v>63</v>
      </c>
      <c r="T203" s="26" t="str">
        <f t="shared" si="60"/>
        <v>0.00</v>
      </c>
      <c r="U203" s="26">
        <f t="shared" si="59"/>
        <v>-0.5</v>
      </c>
      <c r="V203" s="30">
        <f t="shared" si="61"/>
        <v>22.1</v>
      </c>
      <c r="W203" s="30">
        <f t="shared" si="67"/>
        <v>241</v>
      </c>
      <c r="X203" s="31">
        <f t="shared" si="70"/>
        <v>9.1701244813278016E-2</v>
      </c>
      <c r="Y203" s="32">
        <f t="shared" si="63"/>
        <v>0.221</v>
      </c>
      <c r="Z203" s="33">
        <f t="shared" si="62"/>
        <v>2210</v>
      </c>
      <c r="AA203" s="1" t="s">
        <v>62</v>
      </c>
      <c r="AB203" s="1"/>
      <c r="AC203" s="1"/>
      <c r="AD203" s="1"/>
      <c r="AE203" s="26">
        <v>18</v>
      </c>
      <c r="AF203" s="26"/>
      <c r="AG203" s="26"/>
      <c r="AH203" s="26">
        <v>13.49</v>
      </c>
      <c r="AI203" s="1"/>
      <c r="AJ203" s="1"/>
      <c r="AK203" s="1"/>
      <c r="AL203" s="1"/>
      <c r="AM203" s="1"/>
      <c r="AN203" s="1"/>
      <c r="AO203" s="1"/>
      <c r="AP203" s="1"/>
      <c r="AQ203" s="1"/>
      <c r="AR203" s="1" t="s">
        <v>49</v>
      </c>
      <c r="AS203" s="26"/>
      <c r="AT203" s="26"/>
      <c r="AU203" s="26"/>
      <c r="AV203" s="26"/>
      <c r="AW203" s="26"/>
      <c r="AX203" s="26"/>
      <c r="AY203" s="26"/>
      <c r="AZ203" s="26"/>
      <c r="BA203" s="26"/>
      <c r="BB203" s="34"/>
      <c r="BC203" s="34"/>
      <c r="BD203" s="34"/>
      <c r="BE203" s="34"/>
      <c r="BF203" s="34"/>
      <c r="BG203" s="34">
        <f t="shared" si="69"/>
        <v>6.2450000000000001</v>
      </c>
      <c r="BH203" s="34">
        <f t="shared" si="58"/>
        <v>12.6157</v>
      </c>
      <c r="BI203" s="34"/>
      <c r="BJ203" s="34"/>
      <c r="BK203" s="26">
        <v>12.4</v>
      </c>
    </row>
    <row r="204" spans="1:63" ht="15.5" x14ac:dyDescent="0.35">
      <c r="A204" s="40">
        <v>45787</v>
      </c>
      <c r="B204" s="28" t="s">
        <v>59</v>
      </c>
      <c r="C204" s="1" t="s">
        <v>180</v>
      </c>
      <c r="D204" s="1" t="s">
        <v>173</v>
      </c>
      <c r="E204" s="26">
        <v>4.5</v>
      </c>
      <c r="F204" s="25" t="s">
        <v>60</v>
      </c>
      <c r="G204" s="25" t="s">
        <v>61</v>
      </c>
      <c r="H204" s="1" t="s">
        <v>86</v>
      </c>
      <c r="I204" s="1">
        <v>9</v>
      </c>
      <c r="J204" s="1">
        <v>5</v>
      </c>
      <c r="K204" s="39" t="s">
        <v>204</v>
      </c>
      <c r="L204" s="26">
        <v>1.5</v>
      </c>
      <c r="M204" s="27" t="s">
        <v>484</v>
      </c>
      <c r="N204" s="1" t="s">
        <v>4</v>
      </c>
      <c r="O204" s="1"/>
      <c r="P204" s="1"/>
      <c r="Q204" s="1"/>
      <c r="R204" s="26">
        <v>6.18</v>
      </c>
      <c r="S204" s="1">
        <v>2</v>
      </c>
      <c r="T204" s="26" t="str">
        <f t="shared" si="60"/>
        <v>0.00</v>
      </c>
      <c r="U204" s="26">
        <f t="shared" si="59"/>
        <v>-1.5</v>
      </c>
      <c r="V204" s="30">
        <f t="shared" si="61"/>
        <v>20.6</v>
      </c>
      <c r="W204" s="30">
        <f t="shared" si="67"/>
        <v>242.5</v>
      </c>
      <c r="X204" s="31">
        <f t="shared" si="70"/>
        <v>8.4948453608247432E-2</v>
      </c>
      <c r="Y204" s="32">
        <f t="shared" si="63"/>
        <v>0.20600000000000002</v>
      </c>
      <c r="Z204" s="33">
        <f t="shared" si="62"/>
        <v>2060</v>
      </c>
      <c r="AA204" s="1" t="s">
        <v>62</v>
      </c>
      <c r="AB204" s="1"/>
      <c r="AC204" s="1"/>
      <c r="AD204" s="1"/>
      <c r="AE204" s="26">
        <v>6.18</v>
      </c>
      <c r="AF204" s="26"/>
      <c r="AG204" s="26"/>
      <c r="AH204" s="26">
        <v>5.96</v>
      </c>
      <c r="AI204" s="1"/>
      <c r="AJ204" s="1"/>
      <c r="AK204" s="1"/>
      <c r="AL204" s="1"/>
      <c r="AM204" s="1"/>
      <c r="AN204" s="1"/>
      <c r="AO204" s="1"/>
      <c r="AP204" s="1"/>
      <c r="AQ204" s="1"/>
      <c r="AR204" s="1" t="s">
        <v>49</v>
      </c>
      <c r="AS204" s="26"/>
      <c r="AT204" s="26"/>
      <c r="AU204" s="26"/>
      <c r="AV204" s="26"/>
      <c r="AW204" s="26"/>
      <c r="AX204" s="26"/>
      <c r="AY204" s="26"/>
      <c r="AZ204" s="26"/>
      <c r="BA204" s="26"/>
      <c r="BB204" s="34"/>
      <c r="BC204" s="34"/>
      <c r="BD204" s="34"/>
      <c r="BE204" s="34"/>
      <c r="BF204" s="34"/>
      <c r="BG204" s="34">
        <f t="shared" si="69"/>
        <v>7.4399999999999995</v>
      </c>
      <c r="BH204" s="34">
        <f t="shared" si="58"/>
        <v>5.6128</v>
      </c>
      <c r="BI204" s="34"/>
      <c r="BJ204" s="34"/>
      <c r="BK204" s="26">
        <v>6.5</v>
      </c>
    </row>
    <row r="205" spans="1:63" ht="15.5" x14ac:dyDescent="0.35">
      <c r="A205" s="40">
        <v>45790</v>
      </c>
      <c r="B205" s="28" t="s">
        <v>59</v>
      </c>
      <c r="C205" s="1" t="s">
        <v>134</v>
      </c>
      <c r="D205" s="1" t="s">
        <v>175</v>
      </c>
      <c r="E205" s="1">
        <v>3.35</v>
      </c>
      <c r="F205" s="25" t="s">
        <v>60</v>
      </c>
      <c r="G205" s="25" t="s">
        <v>61</v>
      </c>
      <c r="H205" s="1" t="s">
        <v>171</v>
      </c>
      <c r="I205" s="1">
        <v>5</v>
      </c>
      <c r="J205" s="1">
        <v>2</v>
      </c>
      <c r="K205" s="38" t="s">
        <v>485</v>
      </c>
      <c r="L205" s="26">
        <v>1.5</v>
      </c>
      <c r="M205" s="27" t="s">
        <v>486</v>
      </c>
      <c r="N205" s="1" t="s">
        <v>4</v>
      </c>
      <c r="O205" s="1"/>
      <c r="P205" s="1"/>
      <c r="Q205" s="1"/>
      <c r="R205" s="26">
        <v>3.8</v>
      </c>
      <c r="S205" s="1">
        <v>1</v>
      </c>
      <c r="T205" s="26">
        <f t="shared" si="60"/>
        <v>5.7</v>
      </c>
      <c r="U205" s="26">
        <f t="shared" si="59"/>
        <v>4.2</v>
      </c>
      <c r="V205" s="30">
        <f t="shared" si="61"/>
        <v>24.8</v>
      </c>
      <c r="W205" s="30">
        <f t="shared" si="67"/>
        <v>244</v>
      </c>
      <c r="X205" s="31">
        <f t="shared" si="70"/>
        <v>0.10163934426229508</v>
      </c>
      <c r="Y205" s="32">
        <f t="shared" si="63"/>
        <v>0.248</v>
      </c>
      <c r="Z205" s="33">
        <f t="shared" si="62"/>
        <v>2480</v>
      </c>
      <c r="AA205" s="1" t="s">
        <v>68</v>
      </c>
      <c r="AB205" s="1"/>
      <c r="AC205" s="1"/>
      <c r="AD205" s="1"/>
      <c r="AE205" s="26">
        <v>3.8</v>
      </c>
      <c r="AF205" s="26"/>
      <c r="AG205" s="26"/>
      <c r="AH205" s="26">
        <v>4.5599999999999996</v>
      </c>
      <c r="AI205" s="1"/>
      <c r="AJ205" s="1"/>
      <c r="AK205" s="1"/>
      <c r="AL205" s="1"/>
      <c r="AM205" s="1"/>
      <c r="AN205" s="1"/>
      <c r="AO205" s="1"/>
      <c r="AP205" s="1"/>
      <c r="AQ205" s="1"/>
      <c r="AR205" s="1" t="s">
        <v>57</v>
      </c>
      <c r="AS205" s="26">
        <v>3.8</v>
      </c>
      <c r="AT205" s="26"/>
      <c r="AU205" s="26"/>
      <c r="AV205" s="26"/>
      <c r="AW205" s="26"/>
      <c r="AX205" s="26"/>
      <c r="AY205" s="26"/>
      <c r="AZ205" s="26"/>
      <c r="BA205" s="26"/>
      <c r="BB205" s="34"/>
      <c r="BC205" s="34"/>
      <c r="BD205" s="34"/>
      <c r="BE205" s="34"/>
      <c r="BF205" s="34"/>
      <c r="BG205" s="34">
        <f t="shared" si="69"/>
        <v>5.34</v>
      </c>
      <c r="BH205" s="34">
        <f t="shared" si="58"/>
        <v>4.3108000000000004</v>
      </c>
      <c r="BI205" s="34"/>
      <c r="BJ205" s="34"/>
      <c r="BK205" s="26">
        <v>4.4000000000000004</v>
      </c>
    </row>
    <row r="206" spans="1:63" ht="15.5" x14ac:dyDescent="0.35">
      <c r="A206" s="40">
        <v>45792</v>
      </c>
      <c r="B206" s="28" t="s">
        <v>59</v>
      </c>
      <c r="C206" s="1" t="s">
        <v>160</v>
      </c>
      <c r="D206" s="1" t="s">
        <v>177</v>
      </c>
      <c r="E206" s="1">
        <v>12.2</v>
      </c>
      <c r="F206" s="25" t="s">
        <v>60</v>
      </c>
      <c r="G206" s="25" t="s">
        <v>61</v>
      </c>
      <c r="H206" s="1" t="s">
        <v>79</v>
      </c>
      <c r="I206" s="1">
        <v>1</v>
      </c>
      <c r="J206" s="1">
        <v>2</v>
      </c>
      <c r="K206" s="38" t="s">
        <v>450</v>
      </c>
      <c r="L206" s="26">
        <v>1.5</v>
      </c>
      <c r="M206" s="27" t="s">
        <v>487</v>
      </c>
      <c r="N206" s="1" t="s">
        <v>4</v>
      </c>
      <c r="O206" s="1"/>
      <c r="P206" s="1"/>
      <c r="Q206" s="1"/>
      <c r="R206" s="26">
        <v>1.49</v>
      </c>
      <c r="S206" s="1">
        <v>1</v>
      </c>
      <c r="T206" s="26">
        <f t="shared" si="60"/>
        <v>2.2400000000000002</v>
      </c>
      <c r="U206" s="26">
        <f t="shared" si="59"/>
        <v>0.74000000000000021</v>
      </c>
      <c r="V206" s="30">
        <f t="shared" si="61"/>
        <v>25.54</v>
      </c>
      <c r="W206" s="30">
        <f t="shared" si="67"/>
        <v>245.5</v>
      </c>
      <c r="X206" s="31">
        <f t="shared" ref="X206:X208" si="71">SUM(V206/W206)</f>
        <v>0.1040325865580448</v>
      </c>
      <c r="Y206" s="32">
        <f t="shared" si="63"/>
        <v>0.25540000000000002</v>
      </c>
      <c r="Z206" s="33">
        <f t="shared" si="62"/>
        <v>2554</v>
      </c>
      <c r="AA206" s="1" t="s">
        <v>68</v>
      </c>
      <c r="AB206" s="1"/>
      <c r="AC206" s="1"/>
      <c r="AD206" s="1"/>
      <c r="AE206" s="26"/>
      <c r="AF206" s="26"/>
      <c r="AG206" s="26"/>
      <c r="AH206" s="26">
        <v>1.53</v>
      </c>
      <c r="AI206" s="1"/>
      <c r="AJ206" s="1"/>
      <c r="AK206" s="1"/>
      <c r="AL206" s="1"/>
      <c r="AM206" s="1"/>
      <c r="AN206" s="1"/>
      <c r="AO206" s="1"/>
      <c r="AP206" s="1"/>
      <c r="AQ206" s="1"/>
      <c r="AR206" s="1" t="s">
        <v>49</v>
      </c>
      <c r="AS206" s="26"/>
      <c r="AT206" s="26"/>
      <c r="AU206" s="26"/>
      <c r="AV206" s="26"/>
      <c r="AW206" s="26"/>
      <c r="AX206" s="26"/>
      <c r="AY206" s="26"/>
      <c r="AZ206" s="26"/>
      <c r="BA206" s="26"/>
      <c r="BB206" s="34"/>
      <c r="BC206" s="34"/>
      <c r="BD206" s="34"/>
      <c r="BE206" s="34"/>
      <c r="BF206" s="34"/>
      <c r="BG206" s="34">
        <f t="shared" si="69"/>
        <v>0.79499999999999993</v>
      </c>
      <c r="BH206" s="34">
        <f t="shared" si="58"/>
        <v>1.4929000000000001</v>
      </c>
      <c r="BI206" s="34"/>
      <c r="BJ206" s="34"/>
      <c r="BK206" s="26"/>
    </row>
    <row r="207" spans="1:63" ht="15.5" x14ac:dyDescent="0.35">
      <c r="A207" s="40">
        <v>45793</v>
      </c>
      <c r="B207" s="28" t="s">
        <v>59</v>
      </c>
      <c r="C207" s="1" t="s">
        <v>179</v>
      </c>
      <c r="D207" s="1" t="s">
        <v>172</v>
      </c>
      <c r="E207" s="1">
        <v>1.35</v>
      </c>
      <c r="F207" s="25" t="s">
        <v>60</v>
      </c>
      <c r="G207" s="25" t="s">
        <v>61</v>
      </c>
      <c r="H207" s="1" t="s">
        <v>91</v>
      </c>
      <c r="I207" s="1">
        <v>3</v>
      </c>
      <c r="J207" s="1">
        <v>2</v>
      </c>
      <c r="K207" s="38" t="s">
        <v>437</v>
      </c>
      <c r="L207" s="26">
        <v>1</v>
      </c>
      <c r="M207" s="27" t="s">
        <v>488</v>
      </c>
      <c r="N207" s="1" t="s">
        <v>4</v>
      </c>
      <c r="O207" s="1"/>
      <c r="P207" s="1"/>
      <c r="Q207" s="1"/>
      <c r="R207" s="26">
        <v>11</v>
      </c>
      <c r="S207" s="1">
        <v>1</v>
      </c>
      <c r="T207" s="26">
        <f t="shared" si="60"/>
        <v>11</v>
      </c>
      <c r="U207" s="26">
        <f t="shared" si="59"/>
        <v>10</v>
      </c>
      <c r="V207" s="30">
        <f t="shared" si="61"/>
        <v>35.54</v>
      </c>
      <c r="W207" s="30">
        <f t="shared" si="67"/>
        <v>246.5</v>
      </c>
      <c r="X207" s="31">
        <f t="shared" si="71"/>
        <v>0.14417849898580121</v>
      </c>
      <c r="Y207" s="32">
        <f t="shared" si="63"/>
        <v>0.35539999999999999</v>
      </c>
      <c r="Z207" s="33">
        <f t="shared" si="62"/>
        <v>3554</v>
      </c>
      <c r="AA207" s="1" t="s">
        <v>68</v>
      </c>
      <c r="AB207" s="1"/>
      <c r="AC207" s="1"/>
      <c r="AD207" s="1"/>
      <c r="AE207" s="26">
        <v>11</v>
      </c>
      <c r="AF207" s="26"/>
      <c r="AG207" s="26"/>
      <c r="AH207" s="26">
        <v>8.4</v>
      </c>
      <c r="AI207" s="1"/>
      <c r="AJ207" s="1"/>
      <c r="AK207" s="1"/>
      <c r="AL207" s="1"/>
      <c r="AM207" s="1"/>
      <c r="AN207" s="1"/>
      <c r="AO207" s="1"/>
      <c r="AP207" s="1"/>
      <c r="AQ207" s="1"/>
      <c r="AR207" s="1" t="s">
        <v>57</v>
      </c>
      <c r="AS207" s="26">
        <v>11</v>
      </c>
      <c r="AT207" s="26"/>
      <c r="AU207" s="26"/>
      <c r="AV207" s="26"/>
      <c r="AW207" s="26"/>
      <c r="AX207" s="26"/>
      <c r="AY207" s="26"/>
      <c r="AZ207" s="26"/>
      <c r="BA207" s="26"/>
      <c r="BB207" s="34"/>
      <c r="BC207" s="34"/>
      <c r="BD207" s="34"/>
      <c r="BE207" s="34"/>
      <c r="BF207" s="34"/>
      <c r="BG207" s="34">
        <f t="shared" si="69"/>
        <v>7.4</v>
      </c>
      <c r="BH207" s="34">
        <f t="shared" si="58"/>
        <v>7.8820000000000006</v>
      </c>
      <c r="BI207" s="34"/>
      <c r="BJ207" s="34"/>
      <c r="BK207" s="26">
        <v>10</v>
      </c>
    </row>
    <row r="208" spans="1:63" ht="15.5" x14ac:dyDescent="0.35">
      <c r="A208" s="40">
        <v>45793</v>
      </c>
      <c r="B208" s="28" t="s">
        <v>59</v>
      </c>
      <c r="C208" s="1" t="s">
        <v>179</v>
      </c>
      <c r="D208" s="1" t="s">
        <v>172</v>
      </c>
      <c r="E208" s="1">
        <v>1.35</v>
      </c>
      <c r="F208" s="25" t="s">
        <v>60</v>
      </c>
      <c r="G208" s="25" t="s">
        <v>61</v>
      </c>
      <c r="H208" s="1" t="s">
        <v>91</v>
      </c>
      <c r="I208" s="1">
        <v>3</v>
      </c>
      <c r="J208" s="1">
        <v>2</v>
      </c>
      <c r="K208" s="38" t="s">
        <v>437</v>
      </c>
      <c r="L208" s="26">
        <v>1</v>
      </c>
      <c r="M208" s="27" t="s">
        <v>488</v>
      </c>
      <c r="N208" s="1" t="s">
        <v>4</v>
      </c>
      <c r="O208" s="1"/>
      <c r="P208" s="1"/>
      <c r="Q208" s="1"/>
      <c r="R208" s="26">
        <v>2.4</v>
      </c>
      <c r="S208" s="1">
        <v>1</v>
      </c>
      <c r="T208" s="26">
        <f t="shared" si="60"/>
        <v>2.4</v>
      </c>
      <c r="U208" s="26">
        <f t="shared" si="59"/>
        <v>1.4</v>
      </c>
      <c r="V208" s="30">
        <f t="shared" si="61"/>
        <v>36.94</v>
      </c>
      <c r="W208" s="30">
        <f t="shared" si="67"/>
        <v>247.5</v>
      </c>
      <c r="X208" s="31">
        <f t="shared" si="71"/>
        <v>0.14925252525252525</v>
      </c>
      <c r="Y208" s="32">
        <f t="shared" si="63"/>
        <v>0.36939999999999995</v>
      </c>
      <c r="Z208" s="33">
        <f t="shared" si="62"/>
        <v>3694</v>
      </c>
      <c r="AA208" s="1" t="s">
        <v>68</v>
      </c>
      <c r="AB208" s="1"/>
      <c r="AC208" s="1"/>
      <c r="AD208" s="1"/>
      <c r="AE208" s="26">
        <v>2.4</v>
      </c>
      <c r="AF208" s="26"/>
      <c r="AG208" s="26"/>
      <c r="AH208" s="26">
        <v>2.33</v>
      </c>
      <c r="AI208" s="1"/>
      <c r="AJ208" s="1"/>
      <c r="AK208" s="1"/>
      <c r="AL208" s="1"/>
      <c r="AM208" s="1"/>
      <c r="AN208" s="1"/>
      <c r="AO208" s="1"/>
      <c r="AP208" s="1"/>
      <c r="AQ208" s="1"/>
      <c r="AR208" s="1" t="s">
        <v>57</v>
      </c>
      <c r="AS208" s="26">
        <v>2.4</v>
      </c>
      <c r="AT208" s="26"/>
      <c r="AU208" s="26"/>
      <c r="AV208" s="26"/>
      <c r="AW208" s="26"/>
      <c r="AX208" s="26"/>
      <c r="AY208" s="26"/>
      <c r="AZ208" s="26"/>
      <c r="BA208" s="26"/>
      <c r="BB208" s="34"/>
      <c r="BC208" s="34"/>
      <c r="BD208" s="34"/>
      <c r="BE208" s="34"/>
      <c r="BF208" s="34"/>
      <c r="BG208" s="34">
        <f t="shared" si="69"/>
        <v>1.33</v>
      </c>
      <c r="BH208" s="34">
        <f t="shared" si="58"/>
        <v>2.2369000000000003</v>
      </c>
      <c r="BI208" s="34"/>
      <c r="BJ208" s="34"/>
      <c r="BK208" s="26">
        <v>2</v>
      </c>
    </row>
    <row r="209" spans="1:63" ht="15.5" x14ac:dyDescent="0.35">
      <c r="A209" s="40">
        <v>45794</v>
      </c>
      <c r="B209" s="28" t="s">
        <v>59</v>
      </c>
      <c r="C209" s="1" t="s">
        <v>127</v>
      </c>
      <c r="D209" s="1" t="s">
        <v>173</v>
      </c>
      <c r="E209" s="1">
        <v>12.07</v>
      </c>
      <c r="F209" s="25" t="s">
        <v>60</v>
      </c>
      <c r="G209" s="25" t="s">
        <v>61</v>
      </c>
      <c r="H209" s="1" t="s">
        <v>99</v>
      </c>
      <c r="I209" s="1">
        <v>1</v>
      </c>
      <c r="J209" s="1">
        <v>9</v>
      </c>
      <c r="K209" s="39" t="s">
        <v>222</v>
      </c>
      <c r="L209" s="26">
        <v>1.5</v>
      </c>
      <c r="M209" s="27" t="s">
        <v>490</v>
      </c>
      <c r="N209" s="1" t="s">
        <v>4</v>
      </c>
      <c r="O209" s="1"/>
      <c r="P209" s="1"/>
      <c r="Q209" s="1"/>
      <c r="R209" s="26">
        <v>1.64</v>
      </c>
      <c r="S209" s="1">
        <v>2</v>
      </c>
      <c r="T209" s="26" t="str">
        <f t="shared" si="60"/>
        <v>0.00</v>
      </c>
      <c r="U209" s="26">
        <f t="shared" si="59"/>
        <v>-1.5</v>
      </c>
      <c r="V209" s="30">
        <f t="shared" si="61"/>
        <v>35.44</v>
      </c>
      <c r="W209" s="30">
        <f t="shared" si="67"/>
        <v>249</v>
      </c>
      <c r="X209" s="31">
        <f t="shared" ref="X209:X213" si="72">SUM(V209/W209)</f>
        <v>0.1423293172690763</v>
      </c>
      <c r="Y209" s="32">
        <f t="shared" si="63"/>
        <v>0.35439999999999999</v>
      </c>
      <c r="Z209" s="33">
        <f t="shared" si="62"/>
        <v>3544</v>
      </c>
      <c r="AA209" s="1" t="s">
        <v>62</v>
      </c>
      <c r="AB209" s="1"/>
      <c r="AC209" s="1"/>
      <c r="AD209" s="1"/>
      <c r="AE209" s="26">
        <v>1.64</v>
      </c>
      <c r="AF209" s="26"/>
      <c r="AG209" s="26"/>
      <c r="AH209" s="26">
        <v>1.69</v>
      </c>
      <c r="AI209" s="1"/>
      <c r="AJ209" s="1"/>
      <c r="AK209" s="1"/>
      <c r="AL209" s="1"/>
      <c r="AM209" s="1"/>
      <c r="AN209" s="1"/>
      <c r="AO209" s="1"/>
      <c r="AP209" s="1"/>
      <c r="AQ209" s="1"/>
      <c r="AR209" s="1" t="s">
        <v>49</v>
      </c>
      <c r="AS209" s="26"/>
      <c r="AT209" s="26"/>
      <c r="AU209" s="26"/>
      <c r="AV209" s="26"/>
      <c r="AW209" s="26"/>
      <c r="AX209" s="26"/>
      <c r="AY209" s="26"/>
      <c r="AZ209" s="26"/>
      <c r="BA209" s="26"/>
      <c r="BB209" s="34"/>
      <c r="BC209" s="34"/>
      <c r="BD209" s="34"/>
      <c r="BE209" s="34"/>
      <c r="BF209" s="34"/>
      <c r="BG209" s="34">
        <f t="shared" si="69"/>
        <v>1.0350000000000001</v>
      </c>
      <c r="BH209" s="34">
        <f t="shared" si="58"/>
        <v>1.6416999999999999</v>
      </c>
      <c r="BI209" s="34"/>
      <c r="BJ209" s="34"/>
      <c r="BK209" s="26">
        <v>1.7</v>
      </c>
    </row>
    <row r="210" spans="1:63" ht="15.5" x14ac:dyDescent="0.35">
      <c r="A210" s="40">
        <v>45794</v>
      </c>
      <c r="B210" s="28" t="s">
        <v>59</v>
      </c>
      <c r="C210" s="1" t="s">
        <v>127</v>
      </c>
      <c r="D210" s="1" t="s">
        <v>173</v>
      </c>
      <c r="E210" s="1">
        <v>2.08</v>
      </c>
      <c r="F210" s="25" t="s">
        <v>60</v>
      </c>
      <c r="G210" s="25" t="s">
        <v>61</v>
      </c>
      <c r="H210" s="1" t="s">
        <v>77</v>
      </c>
      <c r="I210" s="1">
        <v>5</v>
      </c>
      <c r="J210" s="1">
        <v>4</v>
      </c>
      <c r="K210" s="27" t="s">
        <v>234</v>
      </c>
      <c r="L210" s="26">
        <v>1</v>
      </c>
      <c r="M210" s="27" t="s">
        <v>491</v>
      </c>
      <c r="N210" s="1" t="s">
        <v>4</v>
      </c>
      <c r="O210" s="1"/>
      <c r="P210" s="1"/>
      <c r="Q210" s="1"/>
      <c r="R210" s="26">
        <v>12.48</v>
      </c>
      <c r="S210" s="1" t="s">
        <v>63</v>
      </c>
      <c r="T210" s="26" t="str">
        <f t="shared" si="60"/>
        <v>0.00</v>
      </c>
      <c r="U210" s="26">
        <f t="shared" si="59"/>
        <v>-1</v>
      </c>
      <c r="V210" s="30">
        <f t="shared" si="61"/>
        <v>34.44</v>
      </c>
      <c r="W210" s="30">
        <f t="shared" si="67"/>
        <v>250</v>
      </c>
      <c r="X210" s="31">
        <f t="shared" si="72"/>
        <v>0.13775999999999999</v>
      </c>
      <c r="Y210" s="32">
        <f t="shared" si="63"/>
        <v>0.34439999999999998</v>
      </c>
      <c r="Z210" s="33">
        <f t="shared" si="62"/>
        <v>3444</v>
      </c>
      <c r="AA210" s="1" t="s">
        <v>62</v>
      </c>
      <c r="AB210" s="1"/>
      <c r="AC210" s="1"/>
      <c r="AD210" s="1"/>
      <c r="AE210" s="26">
        <v>12.48</v>
      </c>
      <c r="AF210" s="26"/>
      <c r="AG210" s="26"/>
      <c r="AH210" s="26">
        <v>14.37</v>
      </c>
      <c r="AI210" s="1"/>
      <c r="AJ210" s="1"/>
      <c r="AK210" s="1"/>
      <c r="AL210" s="1"/>
      <c r="AM210" s="1"/>
      <c r="AN210" s="1"/>
      <c r="AO210" s="1"/>
      <c r="AP210" s="1"/>
      <c r="AQ210" s="1"/>
      <c r="AR210" s="1" t="s">
        <v>57</v>
      </c>
      <c r="AS210" s="26">
        <v>13</v>
      </c>
      <c r="AT210" s="26"/>
      <c r="AU210" s="26"/>
      <c r="AV210" s="26"/>
      <c r="AW210" s="26"/>
      <c r="AX210" s="26"/>
      <c r="AY210" s="26"/>
      <c r="AZ210" s="26"/>
      <c r="BA210" s="26"/>
      <c r="BB210" s="34"/>
      <c r="BC210" s="34"/>
      <c r="BD210" s="34"/>
      <c r="BE210" s="34"/>
      <c r="BF210" s="34"/>
      <c r="BG210" s="34">
        <f t="shared" si="69"/>
        <v>13.37</v>
      </c>
      <c r="BH210" s="34">
        <f t="shared" si="58"/>
        <v>13.434099999999999</v>
      </c>
      <c r="BI210" s="34"/>
      <c r="BJ210" s="34"/>
      <c r="BK210" s="26">
        <v>13</v>
      </c>
    </row>
    <row r="211" spans="1:63" ht="15.5" x14ac:dyDescent="0.35">
      <c r="A211" s="40">
        <v>45794</v>
      </c>
      <c r="B211" s="28" t="s">
        <v>59</v>
      </c>
      <c r="C211" s="1" t="s">
        <v>127</v>
      </c>
      <c r="D211" s="1" t="s">
        <v>173</v>
      </c>
      <c r="E211" s="1">
        <v>2.08</v>
      </c>
      <c r="F211" s="25" t="s">
        <v>60</v>
      </c>
      <c r="G211" s="25" t="s">
        <v>61</v>
      </c>
      <c r="H211" s="1" t="s">
        <v>77</v>
      </c>
      <c r="I211" s="1">
        <v>5</v>
      </c>
      <c r="J211" s="1">
        <v>4</v>
      </c>
      <c r="K211" s="27" t="s">
        <v>234</v>
      </c>
      <c r="L211" s="26">
        <v>1</v>
      </c>
      <c r="M211" s="27" t="s">
        <v>491</v>
      </c>
      <c r="N211" s="1" t="s">
        <v>5</v>
      </c>
      <c r="O211" s="1"/>
      <c r="P211" s="1"/>
      <c r="Q211" s="1"/>
      <c r="R211" s="26">
        <v>3.6479999999999997</v>
      </c>
      <c r="S211" s="1" t="s">
        <v>63</v>
      </c>
      <c r="T211" s="26" t="str">
        <f t="shared" si="60"/>
        <v>0.00</v>
      </c>
      <c r="U211" s="26">
        <f t="shared" si="59"/>
        <v>-1</v>
      </c>
      <c r="V211" s="30">
        <f t="shared" si="61"/>
        <v>33.44</v>
      </c>
      <c r="W211" s="30">
        <f t="shared" si="67"/>
        <v>251</v>
      </c>
      <c r="X211" s="31">
        <f t="shared" si="72"/>
        <v>0.13322709163346613</v>
      </c>
      <c r="Y211" s="32">
        <f t="shared" si="63"/>
        <v>0.33439999999999998</v>
      </c>
      <c r="Z211" s="33">
        <f t="shared" si="62"/>
        <v>3344</v>
      </c>
      <c r="AA211" s="1" t="s">
        <v>62</v>
      </c>
      <c r="AB211" s="1"/>
      <c r="AC211" s="1"/>
      <c r="AD211" s="1"/>
      <c r="AE211" s="26">
        <v>3.6479999999999997</v>
      </c>
      <c r="AF211" s="26"/>
      <c r="AG211" s="26"/>
      <c r="AH211" s="26">
        <v>3.75</v>
      </c>
      <c r="AI211" s="1"/>
      <c r="AJ211" s="1"/>
      <c r="AK211" s="1"/>
      <c r="AL211" s="1"/>
      <c r="AM211" s="1"/>
      <c r="AN211" s="1"/>
      <c r="AO211" s="1"/>
      <c r="AP211" s="1"/>
      <c r="AQ211" s="1"/>
      <c r="AR211" s="1" t="s">
        <v>57</v>
      </c>
      <c r="AS211" s="26">
        <v>3.8</v>
      </c>
      <c r="AT211" s="26"/>
      <c r="AU211" s="26"/>
      <c r="AV211" s="26"/>
      <c r="AW211" s="26"/>
      <c r="AX211" s="26"/>
      <c r="AY211" s="26"/>
      <c r="AZ211" s="26"/>
      <c r="BA211" s="26"/>
      <c r="BB211" s="34"/>
      <c r="BC211" s="34"/>
      <c r="BD211" s="34"/>
      <c r="BE211" s="34"/>
      <c r="BF211" s="34"/>
      <c r="BG211" s="34">
        <f t="shared" si="69"/>
        <v>2.75</v>
      </c>
      <c r="BH211" s="34">
        <f t="shared" si="58"/>
        <v>3.5575000000000001</v>
      </c>
      <c r="BI211" s="34"/>
      <c r="BJ211" s="34"/>
      <c r="BK211" s="26">
        <v>3.5</v>
      </c>
    </row>
    <row r="212" spans="1:63" ht="15.5" x14ac:dyDescent="0.35">
      <c r="A212" s="40">
        <v>45794</v>
      </c>
      <c r="B212" s="28" t="s">
        <v>59</v>
      </c>
      <c r="C212" s="1" t="s">
        <v>127</v>
      </c>
      <c r="D212" s="1" t="s">
        <v>173</v>
      </c>
      <c r="E212" s="1">
        <v>2.08</v>
      </c>
      <c r="F212" s="25" t="s">
        <v>60</v>
      </c>
      <c r="G212" s="25" t="s">
        <v>61</v>
      </c>
      <c r="H212" s="1" t="s">
        <v>77</v>
      </c>
      <c r="I212" s="1">
        <v>5</v>
      </c>
      <c r="J212" s="1">
        <v>14</v>
      </c>
      <c r="K212" s="27" t="s">
        <v>489</v>
      </c>
      <c r="L212" s="26">
        <v>1</v>
      </c>
      <c r="M212" s="27" t="s">
        <v>492</v>
      </c>
      <c r="N212" s="1" t="s">
        <v>4</v>
      </c>
      <c r="O212" s="1"/>
      <c r="P212" s="1"/>
      <c r="Q212" s="1"/>
      <c r="R212" s="26">
        <v>87.36</v>
      </c>
      <c r="S212" s="1" t="s">
        <v>63</v>
      </c>
      <c r="T212" s="26" t="str">
        <f t="shared" si="60"/>
        <v>0.00</v>
      </c>
      <c r="U212" s="26">
        <f t="shared" si="59"/>
        <v>-1</v>
      </c>
      <c r="V212" s="30">
        <f t="shared" si="61"/>
        <v>32.44</v>
      </c>
      <c r="W212" s="30">
        <f t="shared" si="67"/>
        <v>252</v>
      </c>
      <c r="X212" s="31">
        <f t="shared" si="72"/>
        <v>0.12873015873015872</v>
      </c>
      <c r="Y212" s="32">
        <f t="shared" si="63"/>
        <v>0.32439999999999997</v>
      </c>
      <c r="Z212" s="33">
        <f t="shared" si="62"/>
        <v>3244</v>
      </c>
      <c r="AA212" s="1" t="s">
        <v>62</v>
      </c>
      <c r="AB212" s="1"/>
      <c r="AC212" s="1"/>
      <c r="AD212" s="1"/>
      <c r="AE212" s="26">
        <v>87.36</v>
      </c>
      <c r="AF212" s="26"/>
      <c r="AG212" s="26"/>
      <c r="AH212" s="26">
        <v>38.700000000000003</v>
      </c>
      <c r="AI212" s="1"/>
      <c r="AJ212" s="1"/>
      <c r="AK212" s="1"/>
      <c r="AL212" s="1"/>
      <c r="AM212" s="1"/>
      <c r="AN212" s="1"/>
      <c r="AO212" s="1"/>
      <c r="AP212" s="1"/>
      <c r="AQ212" s="1"/>
      <c r="AR212" s="1" t="s">
        <v>57</v>
      </c>
      <c r="AS212" s="26">
        <v>91</v>
      </c>
      <c r="AT212" s="26"/>
      <c r="AU212" s="26"/>
      <c r="AV212" s="26"/>
      <c r="AW212" s="26"/>
      <c r="AX212" s="26"/>
      <c r="AY212" s="26"/>
      <c r="AZ212" s="26"/>
      <c r="BA212" s="26"/>
      <c r="BB212" s="34"/>
      <c r="BC212" s="34"/>
      <c r="BD212" s="34"/>
      <c r="BE212" s="34"/>
      <c r="BF212" s="34"/>
      <c r="BG212" s="34">
        <f t="shared" si="69"/>
        <v>37.700000000000003</v>
      </c>
      <c r="BH212" s="34">
        <f t="shared" si="58"/>
        <v>36.061000000000007</v>
      </c>
      <c r="BI212" s="34"/>
      <c r="BJ212" s="34"/>
      <c r="BK212" s="26">
        <v>40.9</v>
      </c>
    </row>
    <row r="213" spans="1:63" ht="15.5" x14ac:dyDescent="0.35">
      <c r="A213" s="40">
        <v>45794</v>
      </c>
      <c r="B213" s="28" t="s">
        <v>59</v>
      </c>
      <c r="C213" s="1" t="s">
        <v>127</v>
      </c>
      <c r="D213" s="1" t="s">
        <v>173</v>
      </c>
      <c r="E213" s="1">
        <v>2.08</v>
      </c>
      <c r="F213" s="25" t="s">
        <v>60</v>
      </c>
      <c r="G213" s="25" t="s">
        <v>61</v>
      </c>
      <c r="H213" s="1" t="s">
        <v>77</v>
      </c>
      <c r="I213" s="1">
        <v>5</v>
      </c>
      <c r="J213" s="1">
        <v>14</v>
      </c>
      <c r="K213" s="27" t="s">
        <v>489</v>
      </c>
      <c r="L213" s="26">
        <v>1</v>
      </c>
      <c r="M213" s="27" t="s">
        <v>492</v>
      </c>
      <c r="N213" s="1" t="s">
        <v>5</v>
      </c>
      <c r="O213" s="1"/>
      <c r="P213" s="1"/>
      <c r="Q213" s="1"/>
      <c r="R213" s="26">
        <v>17.28</v>
      </c>
      <c r="S213" s="1" t="s">
        <v>63</v>
      </c>
      <c r="T213" s="26" t="str">
        <f t="shared" si="60"/>
        <v>0.00</v>
      </c>
      <c r="U213" s="26">
        <f t="shared" si="59"/>
        <v>-1</v>
      </c>
      <c r="V213" s="30">
        <f t="shared" si="61"/>
        <v>31.439999999999998</v>
      </c>
      <c r="W213" s="30">
        <f t="shared" si="67"/>
        <v>253</v>
      </c>
      <c r="X213" s="31">
        <f t="shared" si="72"/>
        <v>0.12426877470355731</v>
      </c>
      <c r="Y213" s="32">
        <f t="shared" si="63"/>
        <v>0.31439999999999996</v>
      </c>
      <c r="Z213" s="33">
        <f t="shared" si="62"/>
        <v>3144</v>
      </c>
      <c r="AA213" s="1" t="s">
        <v>62</v>
      </c>
      <c r="AB213" s="1"/>
      <c r="AC213" s="1"/>
      <c r="AD213" s="1"/>
      <c r="AE213" s="26">
        <v>17.28</v>
      </c>
      <c r="AF213" s="26"/>
      <c r="AG213" s="26"/>
      <c r="AH213" s="26">
        <v>8.52</v>
      </c>
      <c r="AI213" s="1"/>
      <c r="AJ213" s="1"/>
      <c r="AK213" s="1"/>
      <c r="AL213" s="1"/>
      <c r="AM213" s="1"/>
      <c r="AN213" s="1"/>
      <c r="AO213" s="1"/>
      <c r="AP213" s="1"/>
      <c r="AQ213" s="1"/>
      <c r="AR213" s="1" t="s">
        <v>57</v>
      </c>
      <c r="AS213" s="26">
        <v>18</v>
      </c>
      <c r="AT213" s="26"/>
      <c r="AU213" s="26"/>
      <c r="AV213" s="26"/>
      <c r="AW213" s="26"/>
      <c r="AX213" s="26"/>
      <c r="AY213" s="26"/>
      <c r="AZ213" s="26"/>
      <c r="BA213" s="26"/>
      <c r="BB213" s="34"/>
      <c r="BC213" s="34"/>
      <c r="BD213" s="34"/>
      <c r="BE213" s="34"/>
      <c r="BF213" s="34"/>
      <c r="BG213" s="34">
        <f t="shared" si="69"/>
        <v>7.52</v>
      </c>
      <c r="BH213" s="34">
        <f t="shared" si="58"/>
        <v>7.9935999999999998</v>
      </c>
      <c r="BI213" s="34"/>
      <c r="BJ213" s="34"/>
      <c r="BK213" s="26">
        <v>8.9</v>
      </c>
    </row>
    <row r="214" spans="1:63" ht="15.5" x14ac:dyDescent="0.35">
      <c r="A214" s="40">
        <v>45794</v>
      </c>
      <c r="B214" s="28" t="s">
        <v>59</v>
      </c>
      <c r="C214" s="1" t="s">
        <v>127</v>
      </c>
      <c r="D214" s="1" t="s">
        <v>173</v>
      </c>
      <c r="E214" s="26">
        <v>3.1</v>
      </c>
      <c r="F214" s="25" t="s">
        <v>60</v>
      </c>
      <c r="G214" s="25" t="s">
        <v>61</v>
      </c>
      <c r="H214" s="1" t="s">
        <v>91</v>
      </c>
      <c r="I214" s="1">
        <v>8</v>
      </c>
      <c r="J214" s="1">
        <v>6</v>
      </c>
      <c r="K214" s="27" t="s">
        <v>215</v>
      </c>
      <c r="L214" s="26">
        <v>1</v>
      </c>
      <c r="M214" s="27" t="s">
        <v>493</v>
      </c>
      <c r="N214" s="1" t="s">
        <v>4</v>
      </c>
      <c r="O214" s="1"/>
      <c r="P214" s="1"/>
      <c r="Q214" s="1"/>
      <c r="R214" s="26">
        <v>6.16</v>
      </c>
      <c r="S214" s="1" t="s">
        <v>63</v>
      </c>
      <c r="T214" s="26" t="str">
        <f t="shared" si="60"/>
        <v>0.00</v>
      </c>
      <c r="U214" s="26">
        <f t="shared" si="59"/>
        <v>-1</v>
      </c>
      <c r="V214" s="30">
        <f t="shared" si="61"/>
        <v>30.439999999999998</v>
      </c>
      <c r="W214" s="30">
        <f t="shared" si="67"/>
        <v>254</v>
      </c>
      <c r="X214" s="31">
        <f t="shared" ref="X214" si="73">SUM(V214/W214)</f>
        <v>0.11984251968503937</v>
      </c>
      <c r="Y214" s="32">
        <f t="shared" si="63"/>
        <v>0.3044</v>
      </c>
      <c r="Z214" s="33">
        <f t="shared" si="62"/>
        <v>3044</v>
      </c>
      <c r="AA214" s="1" t="s">
        <v>62</v>
      </c>
      <c r="AB214" s="1"/>
      <c r="AC214" s="1"/>
      <c r="AD214" s="1"/>
      <c r="AE214" s="26">
        <v>6.16</v>
      </c>
      <c r="AF214" s="26"/>
      <c r="AG214" s="26"/>
      <c r="AH214" s="26">
        <v>6.55</v>
      </c>
      <c r="AI214" s="1"/>
      <c r="AJ214" s="1"/>
      <c r="AK214" s="1"/>
      <c r="AL214" s="1"/>
      <c r="AM214" s="1"/>
      <c r="AN214" s="1"/>
      <c r="AO214" s="1"/>
      <c r="AP214" s="1"/>
      <c r="AQ214" s="1"/>
      <c r="AR214" s="1" t="s">
        <v>49</v>
      </c>
      <c r="AS214" s="26"/>
      <c r="AT214" s="26"/>
      <c r="AU214" s="26"/>
      <c r="AV214" s="26"/>
      <c r="AW214" s="26"/>
      <c r="AX214" s="26"/>
      <c r="AY214" s="26"/>
      <c r="AZ214" s="26"/>
      <c r="BA214" s="26"/>
      <c r="BB214" s="34"/>
      <c r="BC214" s="34"/>
      <c r="BD214" s="34"/>
      <c r="BE214" s="34"/>
      <c r="BF214" s="34"/>
      <c r="BG214" s="34">
        <f t="shared" si="69"/>
        <v>5.55</v>
      </c>
      <c r="BH214" s="34">
        <f t="shared" si="58"/>
        <v>6.1615000000000002</v>
      </c>
      <c r="BI214" s="34"/>
      <c r="BJ214" s="34"/>
      <c r="BK214" s="26">
        <v>6.2</v>
      </c>
    </row>
    <row r="215" spans="1:63" ht="15.5" x14ac:dyDescent="0.35">
      <c r="A215" s="40">
        <v>45794</v>
      </c>
      <c r="B215" s="28" t="s">
        <v>59</v>
      </c>
      <c r="C215" s="1" t="s">
        <v>127</v>
      </c>
      <c r="D215" s="1" t="s">
        <v>173</v>
      </c>
      <c r="E215" s="26">
        <v>3.5</v>
      </c>
      <c r="F215" s="25" t="s">
        <v>60</v>
      </c>
      <c r="G215" s="25" t="s">
        <v>61</v>
      </c>
      <c r="H215" s="1" t="s">
        <v>91</v>
      </c>
      <c r="I215" s="1">
        <v>9</v>
      </c>
      <c r="J215" s="1">
        <v>12</v>
      </c>
      <c r="K215" s="27" t="s">
        <v>198</v>
      </c>
      <c r="L215" s="26">
        <v>1</v>
      </c>
      <c r="M215" s="27" t="s">
        <v>494</v>
      </c>
      <c r="N215" s="1" t="s">
        <v>4</v>
      </c>
      <c r="O215" s="1"/>
      <c r="P215" s="1"/>
      <c r="Q215" s="1"/>
      <c r="R215" s="26">
        <v>9.43</v>
      </c>
      <c r="S215" s="1" t="s">
        <v>63</v>
      </c>
      <c r="T215" s="26" t="str">
        <f t="shared" si="60"/>
        <v>0.00</v>
      </c>
      <c r="U215" s="26">
        <f t="shared" si="59"/>
        <v>-1</v>
      </c>
      <c r="V215" s="30">
        <f t="shared" si="61"/>
        <v>29.439999999999998</v>
      </c>
      <c r="W215" s="30">
        <f t="shared" si="67"/>
        <v>255</v>
      </c>
      <c r="X215" s="31">
        <f t="shared" ref="X215:X225" si="74">SUM(V215/W215)</f>
        <v>0.11545098039215686</v>
      </c>
      <c r="Y215" s="32">
        <f t="shared" si="63"/>
        <v>0.2944</v>
      </c>
      <c r="Z215" s="33">
        <f t="shared" si="62"/>
        <v>2944</v>
      </c>
      <c r="AA215" s="1" t="s">
        <v>62</v>
      </c>
      <c r="AB215" s="1"/>
      <c r="AC215" s="1"/>
      <c r="AD215" s="1"/>
      <c r="AE215" s="26">
        <v>9.43</v>
      </c>
      <c r="AF215" s="26"/>
      <c r="AG215" s="26"/>
      <c r="AH215" s="26">
        <v>10.06</v>
      </c>
      <c r="AI215" s="1"/>
      <c r="AJ215" s="1"/>
      <c r="AK215" s="1"/>
      <c r="AL215" s="1"/>
      <c r="AM215" s="1"/>
      <c r="AN215" s="1"/>
      <c r="AO215" s="1"/>
      <c r="AP215" s="1"/>
      <c r="AQ215" s="1"/>
      <c r="AR215" s="1" t="s">
        <v>49</v>
      </c>
      <c r="AS215" s="26"/>
      <c r="AT215" s="26"/>
      <c r="AU215" s="26"/>
      <c r="AV215" s="26"/>
      <c r="AW215" s="26"/>
      <c r="AX215" s="26"/>
      <c r="AY215" s="26"/>
      <c r="AZ215" s="26"/>
      <c r="BA215" s="26"/>
      <c r="BB215" s="34"/>
      <c r="BC215" s="34"/>
      <c r="BD215" s="34"/>
      <c r="BE215" s="34"/>
      <c r="BF215" s="34"/>
      <c r="BG215" s="34">
        <f t="shared" si="69"/>
        <v>9.06</v>
      </c>
      <c r="BH215" s="34">
        <f t="shared" si="58"/>
        <v>9.4258000000000006</v>
      </c>
      <c r="BI215" s="34"/>
      <c r="BJ215" s="34"/>
      <c r="BK215" s="26">
        <v>13</v>
      </c>
    </row>
    <row r="216" spans="1:63" ht="15.5" x14ac:dyDescent="0.35">
      <c r="A216" s="40">
        <v>45801</v>
      </c>
      <c r="B216" s="28" t="s">
        <v>59</v>
      </c>
      <c r="C216" s="1" t="s">
        <v>495</v>
      </c>
      <c r="D216" s="1" t="s">
        <v>173</v>
      </c>
      <c r="E216" s="1">
        <v>11.55</v>
      </c>
      <c r="F216" s="25" t="s">
        <v>60</v>
      </c>
      <c r="G216" s="25" t="s">
        <v>61</v>
      </c>
      <c r="H216" s="1" t="s">
        <v>82</v>
      </c>
      <c r="I216" s="1">
        <v>1</v>
      </c>
      <c r="J216" s="1">
        <v>1</v>
      </c>
      <c r="K216" s="27" t="s">
        <v>224</v>
      </c>
      <c r="L216" s="26">
        <v>1</v>
      </c>
      <c r="M216" s="27" t="s">
        <v>496</v>
      </c>
      <c r="N216" s="1" t="s">
        <v>4</v>
      </c>
      <c r="O216" s="1"/>
      <c r="P216" s="1"/>
      <c r="Q216" s="1"/>
      <c r="R216" s="26">
        <v>16.66</v>
      </c>
      <c r="S216" s="1" t="s">
        <v>63</v>
      </c>
      <c r="T216" s="26" t="str">
        <f t="shared" si="60"/>
        <v>0.00</v>
      </c>
      <c r="U216" s="26">
        <f t="shared" si="59"/>
        <v>-1</v>
      </c>
      <c r="V216" s="30">
        <f t="shared" si="61"/>
        <v>28.439999999999998</v>
      </c>
      <c r="W216" s="30">
        <f t="shared" si="67"/>
        <v>256</v>
      </c>
      <c r="X216" s="31">
        <f t="shared" si="74"/>
        <v>0.11109374999999999</v>
      </c>
      <c r="Y216" s="32">
        <f t="shared" si="63"/>
        <v>0.28439999999999999</v>
      </c>
      <c r="Z216" s="33">
        <f t="shared" si="62"/>
        <v>2844</v>
      </c>
      <c r="AA216" s="1" t="s">
        <v>62</v>
      </c>
      <c r="AB216" s="1"/>
      <c r="AC216" s="1"/>
      <c r="AD216" s="1"/>
      <c r="AE216" s="26">
        <v>16.66</v>
      </c>
      <c r="AF216" s="26"/>
      <c r="AG216" s="26"/>
      <c r="AH216" s="26">
        <v>17.760000000000002</v>
      </c>
      <c r="AI216" s="1"/>
      <c r="AJ216" s="1"/>
      <c r="AK216" s="1"/>
      <c r="AL216" s="1"/>
      <c r="AM216" s="1"/>
      <c r="AN216" s="1"/>
      <c r="AO216" s="1"/>
      <c r="AP216" s="1"/>
      <c r="AQ216" s="1"/>
      <c r="AR216" s="1" t="s">
        <v>57</v>
      </c>
      <c r="AS216" s="26">
        <v>17</v>
      </c>
      <c r="AT216" s="26"/>
      <c r="AU216" s="26"/>
      <c r="AV216" s="26"/>
      <c r="AW216" s="26"/>
      <c r="AX216" s="26"/>
      <c r="AY216" s="26"/>
      <c r="AZ216" s="26"/>
      <c r="BA216" s="26"/>
      <c r="BB216" s="34"/>
      <c r="BC216" s="34"/>
      <c r="BD216" s="34"/>
      <c r="BE216" s="34"/>
      <c r="BF216" s="34"/>
      <c r="BG216" s="34">
        <f t="shared" si="69"/>
        <v>16.760000000000002</v>
      </c>
      <c r="BH216" s="34">
        <f t="shared" si="58"/>
        <v>16.586800000000004</v>
      </c>
      <c r="BI216" s="34"/>
      <c r="BJ216" s="34"/>
      <c r="BK216" s="26">
        <v>14</v>
      </c>
    </row>
    <row r="217" spans="1:63" ht="15.5" x14ac:dyDescent="0.35">
      <c r="A217" s="40">
        <v>45801</v>
      </c>
      <c r="B217" s="28" t="s">
        <v>59</v>
      </c>
      <c r="C217" s="1" t="s">
        <v>495</v>
      </c>
      <c r="D217" s="1" t="s">
        <v>173</v>
      </c>
      <c r="E217" s="1">
        <v>11.55</v>
      </c>
      <c r="F217" s="25" t="s">
        <v>60</v>
      </c>
      <c r="G217" s="25" t="s">
        <v>61</v>
      </c>
      <c r="H217" s="1" t="s">
        <v>82</v>
      </c>
      <c r="I217" s="1">
        <v>1</v>
      </c>
      <c r="J217" s="1">
        <v>1</v>
      </c>
      <c r="K217" s="27" t="s">
        <v>224</v>
      </c>
      <c r="L217" s="26">
        <v>1</v>
      </c>
      <c r="M217" s="27" t="s">
        <v>496</v>
      </c>
      <c r="N217" s="1" t="s">
        <v>5</v>
      </c>
      <c r="O217" s="1"/>
      <c r="P217" s="1"/>
      <c r="Q217" s="1"/>
      <c r="R217" s="26">
        <v>3.7239999999999998</v>
      </c>
      <c r="S217" s="1" t="s">
        <v>63</v>
      </c>
      <c r="T217" s="26" t="str">
        <f t="shared" si="60"/>
        <v>0.00</v>
      </c>
      <c r="U217" s="26">
        <f t="shared" si="59"/>
        <v>-1</v>
      </c>
      <c r="V217" s="30">
        <f t="shared" si="61"/>
        <v>27.439999999999998</v>
      </c>
      <c r="W217" s="30">
        <f t="shared" si="67"/>
        <v>257</v>
      </c>
      <c r="X217" s="31">
        <f t="shared" si="74"/>
        <v>0.10677042801556419</v>
      </c>
      <c r="Y217" s="32">
        <f t="shared" si="63"/>
        <v>0.27439999999999998</v>
      </c>
      <c r="Z217" s="33">
        <f t="shared" si="62"/>
        <v>2744</v>
      </c>
      <c r="AA217" s="1" t="s">
        <v>62</v>
      </c>
      <c r="AB217" s="1"/>
      <c r="AC217" s="1"/>
      <c r="AD217" s="1"/>
      <c r="AE217" s="26">
        <v>3.7239999999999998</v>
      </c>
      <c r="AF217" s="26"/>
      <c r="AG217" s="26"/>
      <c r="AH217" s="26">
        <v>3.31</v>
      </c>
      <c r="AI217" s="1"/>
      <c r="AJ217" s="1"/>
      <c r="AK217" s="1"/>
      <c r="AL217" s="1"/>
      <c r="AM217" s="1"/>
      <c r="AN217" s="1"/>
      <c r="AO217" s="1"/>
      <c r="AP217" s="1"/>
      <c r="AQ217" s="1"/>
      <c r="AR217" s="1" t="s">
        <v>57</v>
      </c>
      <c r="AS217" s="26">
        <v>3.8</v>
      </c>
      <c r="AT217" s="26"/>
      <c r="AU217" s="26"/>
      <c r="AV217" s="26"/>
      <c r="AW217" s="26"/>
      <c r="AX217" s="26"/>
      <c r="AY217" s="26"/>
      <c r="AZ217" s="26"/>
      <c r="BA217" s="26"/>
      <c r="BB217" s="34"/>
      <c r="BC217" s="34"/>
      <c r="BD217" s="34"/>
      <c r="BE217" s="34"/>
      <c r="BF217" s="34"/>
      <c r="BG217" s="34">
        <f t="shared" si="69"/>
        <v>2.31</v>
      </c>
      <c r="BH217" s="34">
        <f t="shared" si="58"/>
        <v>3.1483000000000003</v>
      </c>
      <c r="BI217" s="34"/>
      <c r="BJ217" s="34"/>
      <c r="BK217" s="26">
        <v>2.6</v>
      </c>
    </row>
    <row r="218" spans="1:63" ht="15.5" x14ac:dyDescent="0.35">
      <c r="A218" s="40">
        <v>45801</v>
      </c>
      <c r="B218" s="28" t="s">
        <v>59</v>
      </c>
      <c r="C218" s="1" t="s">
        <v>113</v>
      </c>
      <c r="D218" s="1" t="s">
        <v>173</v>
      </c>
      <c r="E218" s="26">
        <v>4.3</v>
      </c>
      <c r="F218" s="25" t="s">
        <v>60</v>
      </c>
      <c r="G218" s="25" t="s">
        <v>61</v>
      </c>
      <c r="H218" s="1" t="s">
        <v>77</v>
      </c>
      <c r="I218" s="1">
        <v>9</v>
      </c>
      <c r="J218" s="1">
        <v>4</v>
      </c>
      <c r="K218" s="27" t="s">
        <v>184</v>
      </c>
      <c r="L218" s="26">
        <v>1</v>
      </c>
      <c r="M218" s="27" t="s">
        <v>497</v>
      </c>
      <c r="N218" s="1" t="s">
        <v>4</v>
      </c>
      <c r="O218" s="1"/>
      <c r="P218" s="1"/>
      <c r="Q218" s="1"/>
      <c r="R218" s="26">
        <v>10.77</v>
      </c>
      <c r="S218" s="1" t="s">
        <v>63</v>
      </c>
      <c r="T218" s="26" t="str">
        <f t="shared" si="60"/>
        <v>0.00</v>
      </c>
      <c r="U218" s="26">
        <f t="shared" si="59"/>
        <v>-1</v>
      </c>
      <c r="V218" s="30">
        <f t="shared" si="61"/>
        <v>26.439999999999998</v>
      </c>
      <c r="W218" s="30">
        <f t="shared" si="67"/>
        <v>258</v>
      </c>
      <c r="X218" s="31">
        <f t="shared" si="74"/>
        <v>0.10248062015503875</v>
      </c>
      <c r="Y218" s="32">
        <f t="shared" si="63"/>
        <v>0.26439999999999997</v>
      </c>
      <c r="Z218" s="33">
        <f t="shared" si="62"/>
        <v>2644</v>
      </c>
      <c r="AA218" s="1" t="s">
        <v>62</v>
      </c>
      <c r="AB218" s="1"/>
      <c r="AC218" s="1"/>
      <c r="AD218" s="1"/>
      <c r="AE218" s="26">
        <v>10.77</v>
      </c>
      <c r="AF218" s="26"/>
      <c r="AG218" s="26"/>
      <c r="AH218" s="26">
        <v>11.5</v>
      </c>
      <c r="AI218" s="1"/>
      <c r="AJ218" s="1"/>
      <c r="AK218" s="1"/>
      <c r="AL218" s="1"/>
      <c r="AM218" s="1"/>
      <c r="AN218" s="1"/>
      <c r="AO218" s="1"/>
      <c r="AP218" s="1"/>
      <c r="AQ218" s="1"/>
      <c r="AR218" s="1" t="s">
        <v>49</v>
      </c>
      <c r="AS218" s="26"/>
      <c r="AT218" s="26"/>
      <c r="AU218" s="26"/>
      <c r="AV218" s="26"/>
      <c r="AW218" s="26"/>
      <c r="AX218" s="26"/>
      <c r="AY218" s="26"/>
      <c r="AZ218" s="26"/>
      <c r="BA218" s="26"/>
      <c r="BB218" s="34"/>
      <c r="BC218" s="34"/>
      <c r="BD218" s="34"/>
      <c r="BE218" s="34"/>
      <c r="BF218" s="34"/>
      <c r="BG218" s="34">
        <f t="shared" si="69"/>
        <v>10.5</v>
      </c>
      <c r="BH218" s="34">
        <f t="shared" si="58"/>
        <v>10.765000000000001</v>
      </c>
      <c r="BI218" s="34"/>
      <c r="BJ218" s="34"/>
      <c r="BK218" s="26">
        <v>12.45</v>
      </c>
    </row>
    <row r="219" spans="1:63" ht="15.5" x14ac:dyDescent="0.35">
      <c r="A219" s="40">
        <v>45803</v>
      </c>
      <c r="B219" s="28" t="s">
        <v>59</v>
      </c>
      <c r="C219" s="1" t="s">
        <v>157</v>
      </c>
      <c r="D219" s="1" t="s">
        <v>178</v>
      </c>
      <c r="E219" s="26">
        <v>2.4500000000000002</v>
      </c>
      <c r="F219" s="25" t="s">
        <v>60</v>
      </c>
      <c r="G219" s="25" t="s">
        <v>61</v>
      </c>
      <c r="H219" s="1" t="s">
        <v>67</v>
      </c>
      <c r="I219" s="1">
        <v>4</v>
      </c>
      <c r="J219" s="1">
        <v>5</v>
      </c>
      <c r="K219" s="37" t="s">
        <v>485</v>
      </c>
      <c r="L219" s="26">
        <v>1.5</v>
      </c>
      <c r="M219" s="27" t="s">
        <v>498</v>
      </c>
      <c r="N219" s="1" t="s">
        <v>4</v>
      </c>
      <c r="O219" s="1"/>
      <c r="P219" s="1"/>
      <c r="Q219" s="1"/>
      <c r="R219" s="26">
        <v>2.9</v>
      </c>
      <c r="S219" s="1">
        <v>3</v>
      </c>
      <c r="T219" s="26" t="str">
        <f t="shared" si="60"/>
        <v>0.00</v>
      </c>
      <c r="U219" s="26">
        <f t="shared" si="59"/>
        <v>-1.5</v>
      </c>
      <c r="V219" s="30">
        <f t="shared" si="61"/>
        <v>24.939999999999998</v>
      </c>
      <c r="W219" s="30">
        <f t="shared" si="67"/>
        <v>259.5</v>
      </c>
      <c r="X219" s="31">
        <f t="shared" si="74"/>
        <v>9.6107899807321762E-2</v>
      </c>
      <c r="Y219" s="32">
        <f t="shared" si="63"/>
        <v>0.24939999999999998</v>
      </c>
      <c r="Z219" s="33">
        <f t="shared" si="62"/>
        <v>2494</v>
      </c>
      <c r="AA219" s="1" t="s">
        <v>62</v>
      </c>
      <c r="AB219" s="1"/>
      <c r="AC219" s="1"/>
      <c r="AD219" s="1"/>
      <c r="AE219" s="26">
        <v>2.9</v>
      </c>
      <c r="AF219" s="26"/>
      <c r="AG219" s="26"/>
      <c r="AH219" s="26">
        <v>3.24</v>
      </c>
      <c r="AI219" s="1"/>
      <c r="AJ219" s="1"/>
      <c r="AK219" s="1"/>
      <c r="AL219" s="1"/>
      <c r="AM219" s="1"/>
      <c r="AN219" s="1"/>
      <c r="AO219" s="1"/>
      <c r="AP219" s="1"/>
      <c r="AQ219" s="1"/>
      <c r="AR219" s="1" t="s">
        <v>57</v>
      </c>
      <c r="AS219" s="26">
        <v>2.9</v>
      </c>
      <c r="AT219" s="26"/>
      <c r="AU219" s="26"/>
      <c r="AV219" s="26"/>
      <c r="AW219" s="26"/>
      <c r="AX219" s="26"/>
      <c r="AY219" s="26"/>
      <c r="AZ219" s="26"/>
      <c r="BA219" s="26"/>
      <c r="BB219" s="34"/>
      <c r="BC219" s="34"/>
      <c r="BD219" s="34"/>
      <c r="BE219" s="34"/>
      <c r="BF219" s="34"/>
      <c r="BG219" s="34">
        <f t="shared" si="69"/>
        <v>3.3600000000000003</v>
      </c>
      <c r="BH219" s="34">
        <f t="shared" si="58"/>
        <v>3.0832000000000002</v>
      </c>
      <c r="BI219" s="34"/>
      <c r="BJ219" s="34"/>
      <c r="BK219" s="26">
        <v>3.2</v>
      </c>
    </row>
    <row r="220" spans="1:63" ht="15.5" x14ac:dyDescent="0.35">
      <c r="A220" s="40">
        <v>45803</v>
      </c>
      <c r="B220" s="28" t="s">
        <v>59</v>
      </c>
      <c r="C220" s="1" t="s">
        <v>157</v>
      </c>
      <c r="D220" s="1" t="s">
        <v>178</v>
      </c>
      <c r="E220" s="26">
        <v>3.05</v>
      </c>
      <c r="F220" s="25" t="s">
        <v>60</v>
      </c>
      <c r="G220" s="25" t="s">
        <v>61</v>
      </c>
      <c r="H220" s="1" t="s">
        <v>75</v>
      </c>
      <c r="I220" s="1">
        <v>6</v>
      </c>
      <c r="J220" s="1">
        <v>4</v>
      </c>
      <c r="K220" s="36" t="s">
        <v>232</v>
      </c>
      <c r="L220" s="26">
        <v>1</v>
      </c>
      <c r="M220" s="27" t="s">
        <v>499</v>
      </c>
      <c r="N220" s="1" t="s">
        <v>4</v>
      </c>
      <c r="O220" s="1"/>
      <c r="P220" s="1"/>
      <c r="Q220" s="1"/>
      <c r="R220" s="26">
        <v>6.5</v>
      </c>
      <c r="S220" s="1">
        <v>4</v>
      </c>
      <c r="T220" s="26" t="str">
        <f t="shared" si="60"/>
        <v>0.00</v>
      </c>
      <c r="U220" s="26">
        <f t="shared" si="59"/>
        <v>-1</v>
      </c>
      <c r="V220" s="30">
        <f t="shared" si="61"/>
        <v>23.939999999999998</v>
      </c>
      <c r="W220" s="30">
        <f t="shared" si="67"/>
        <v>260.5</v>
      </c>
      <c r="X220" s="31">
        <f t="shared" si="74"/>
        <v>9.1900191938579651E-2</v>
      </c>
      <c r="Y220" s="32">
        <f t="shared" si="63"/>
        <v>0.23939999999999997</v>
      </c>
      <c r="Z220" s="33">
        <f t="shared" si="62"/>
        <v>2394</v>
      </c>
      <c r="AA220" s="1" t="s">
        <v>62</v>
      </c>
      <c r="AB220" s="1"/>
      <c r="AC220" s="1"/>
      <c r="AD220" s="1"/>
      <c r="AE220" s="26">
        <v>6.5</v>
      </c>
      <c r="AF220" s="26"/>
      <c r="AG220" s="26"/>
      <c r="AH220" s="26">
        <v>11.09</v>
      </c>
      <c r="AI220" s="1"/>
      <c r="AJ220" s="1"/>
      <c r="AK220" s="1"/>
      <c r="AL220" s="1"/>
      <c r="AM220" s="1"/>
      <c r="AN220" s="1"/>
      <c r="AO220" s="1"/>
      <c r="AP220" s="1"/>
      <c r="AQ220" s="1"/>
      <c r="AR220" s="1" t="s">
        <v>57</v>
      </c>
      <c r="AS220" s="26">
        <v>6.5</v>
      </c>
      <c r="AT220" s="26"/>
      <c r="AU220" s="26"/>
      <c r="AV220" s="26"/>
      <c r="AW220" s="26"/>
      <c r="AX220" s="26"/>
      <c r="AY220" s="26"/>
      <c r="AZ220" s="26"/>
      <c r="BA220" s="26"/>
      <c r="BB220" s="34"/>
      <c r="BC220" s="34"/>
      <c r="BD220" s="34"/>
      <c r="BE220" s="34"/>
      <c r="BF220" s="34"/>
      <c r="BG220" s="34">
        <f t="shared" si="69"/>
        <v>10.09</v>
      </c>
      <c r="BH220" s="34">
        <f t="shared" si="58"/>
        <v>10.383700000000001</v>
      </c>
      <c r="BI220" s="34"/>
      <c r="BJ220" s="34"/>
      <c r="BK220" s="26">
        <v>12.3</v>
      </c>
    </row>
    <row r="221" spans="1:63" ht="15.5" x14ac:dyDescent="0.35">
      <c r="A221" s="40">
        <v>45806</v>
      </c>
      <c r="B221" s="28" t="s">
        <v>59</v>
      </c>
      <c r="C221" s="1" t="s">
        <v>155</v>
      </c>
      <c r="D221" s="1" t="s">
        <v>177</v>
      </c>
      <c r="E221" s="26">
        <v>1.3</v>
      </c>
      <c r="F221" s="25" t="s">
        <v>60</v>
      </c>
      <c r="G221" s="25" t="s">
        <v>61</v>
      </c>
      <c r="H221" s="1" t="s">
        <v>84</v>
      </c>
      <c r="I221" s="1">
        <v>2</v>
      </c>
      <c r="J221" s="1">
        <v>8</v>
      </c>
      <c r="K221" s="37" t="s">
        <v>199</v>
      </c>
      <c r="L221" s="26">
        <v>0.5</v>
      </c>
      <c r="M221" s="27" t="s">
        <v>500</v>
      </c>
      <c r="N221" s="1" t="s">
        <v>4</v>
      </c>
      <c r="O221" s="1"/>
      <c r="P221" s="1"/>
      <c r="Q221" s="1"/>
      <c r="R221" s="26">
        <v>21.8</v>
      </c>
      <c r="S221" s="1">
        <v>3</v>
      </c>
      <c r="T221" s="26" t="str">
        <f t="shared" si="60"/>
        <v>0.00</v>
      </c>
      <c r="U221" s="26">
        <f t="shared" si="59"/>
        <v>-0.5</v>
      </c>
      <c r="V221" s="30">
        <f t="shared" si="61"/>
        <v>23.439999999999998</v>
      </c>
      <c r="W221" s="30">
        <f t="shared" si="67"/>
        <v>261</v>
      </c>
      <c r="X221" s="31">
        <f t="shared" si="74"/>
        <v>8.9808429118773944E-2</v>
      </c>
      <c r="Y221" s="32">
        <f t="shared" si="63"/>
        <v>0.23439999999999997</v>
      </c>
      <c r="Z221" s="33">
        <f t="shared" si="62"/>
        <v>2344</v>
      </c>
      <c r="AA221" s="1" t="s">
        <v>62</v>
      </c>
      <c r="AB221" s="1"/>
      <c r="AC221" s="1"/>
      <c r="AD221" s="1"/>
      <c r="AE221" s="26">
        <v>21.804100000000002</v>
      </c>
      <c r="AF221" s="26"/>
      <c r="AG221" s="26"/>
      <c r="AH221" s="26">
        <v>23.37</v>
      </c>
      <c r="AI221" s="1"/>
      <c r="AJ221" s="1"/>
      <c r="AK221" s="1"/>
      <c r="AL221" s="1"/>
      <c r="AM221" s="1"/>
      <c r="AN221" s="1"/>
      <c r="AO221" s="1"/>
      <c r="AP221" s="1"/>
      <c r="AQ221" s="1"/>
      <c r="AR221" s="1" t="s">
        <v>49</v>
      </c>
      <c r="AS221" s="26"/>
      <c r="AT221" s="26"/>
      <c r="AU221" s="26"/>
      <c r="AV221" s="26"/>
      <c r="AW221" s="26"/>
      <c r="AX221" s="26"/>
      <c r="AY221" s="26"/>
      <c r="AZ221" s="26"/>
      <c r="BA221" s="26"/>
      <c r="BB221" s="34"/>
      <c r="BC221" s="34"/>
      <c r="BD221" s="34"/>
      <c r="BE221" s="34"/>
      <c r="BF221" s="34"/>
      <c r="BG221" s="34">
        <f t="shared" si="69"/>
        <v>11.185</v>
      </c>
      <c r="BH221" s="34">
        <f t="shared" si="58"/>
        <v>21.804100000000002</v>
      </c>
      <c r="BI221" s="34"/>
      <c r="BJ221" s="34"/>
      <c r="BK221" s="26">
        <v>17</v>
      </c>
    </row>
    <row r="222" spans="1:63" ht="15.5" x14ac:dyDescent="0.35">
      <c r="A222" s="40">
        <v>45806</v>
      </c>
      <c r="B222" s="28" t="s">
        <v>59</v>
      </c>
      <c r="C222" s="1" t="s">
        <v>155</v>
      </c>
      <c r="D222" s="1" t="s">
        <v>177</v>
      </c>
      <c r="E222" s="26">
        <v>1.3</v>
      </c>
      <c r="F222" s="25" t="s">
        <v>60</v>
      </c>
      <c r="G222" s="25" t="s">
        <v>61</v>
      </c>
      <c r="H222" s="1" t="s">
        <v>84</v>
      </c>
      <c r="I222" s="1">
        <v>2</v>
      </c>
      <c r="J222" s="1">
        <v>8</v>
      </c>
      <c r="K222" s="38" t="s">
        <v>199</v>
      </c>
      <c r="L222" s="26">
        <v>0.5</v>
      </c>
      <c r="M222" s="27" t="s">
        <v>500</v>
      </c>
      <c r="N222" s="1" t="s">
        <v>5</v>
      </c>
      <c r="O222" s="1"/>
      <c r="P222" s="1"/>
      <c r="Q222" s="1"/>
      <c r="R222" s="26">
        <v>4.63</v>
      </c>
      <c r="S222" s="1">
        <v>3</v>
      </c>
      <c r="T222" s="26">
        <f t="shared" si="60"/>
        <v>2.3199999999999998</v>
      </c>
      <c r="U222" s="26">
        <f t="shared" si="59"/>
        <v>1.8199999999999998</v>
      </c>
      <c r="V222" s="30">
        <f t="shared" si="61"/>
        <v>25.259999999999998</v>
      </c>
      <c r="W222" s="30">
        <f t="shared" si="67"/>
        <v>261.5</v>
      </c>
      <c r="X222" s="31">
        <f t="shared" si="74"/>
        <v>9.6596558317399606E-2</v>
      </c>
      <c r="Y222" s="32">
        <f t="shared" si="63"/>
        <v>0.25259999999999999</v>
      </c>
      <c r="Z222" s="33">
        <f t="shared" si="62"/>
        <v>2526</v>
      </c>
      <c r="AA222" s="1" t="s">
        <v>68</v>
      </c>
      <c r="AB222" s="1"/>
      <c r="AC222" s="1"/>
      <c r="AD222" s="1"/>
      <c r="AE222" s="26">
        <v>4.6270000000000007</v>
      </c>
      <c r="AF222" s="26"/>
      <c r="AG222" s="26"/>
      <c r="AH222" s="26">
        <v>4.9000000000000004</v>
      </c>
      <c r="AI222" s="1"/>
      <c r="AJ222" s="1"/>
      <c r="AK222" s="1"/>
      <c r="AL222" s="1"/>
      <c r="AM222" s="1"/>
      <c r="AN222" s="1"/>
      <c r="AO222" s="1"/>
      <c r="AP222" s="1"/>
      <c r="AQ222" s="1"/>
      <c r="AR222" s="1" t="s">
        <v>49</v>
      </c>
      <c r="AS222" s="26"/>
      <c r="AT222" s="26"/>
      <c r="AU222" s="26"/>
      <c r="AV222" s="26"/>
      <c r="AW222" s="26"/>
      <c r="AX222" s="26"/>
      <c r="AY222" s="26"/>
      <c r="AZ222" s="26"/>
      <c r="BA222" s="26"/>
      <c r="BB222" s="34"/>
      <c r="BC222" s="34"/>
      <c r="BD222" s="34"/>
      <c r="BE222" s="34"/>
      <c r="BF222" s="34"/>
      <c r="BG222" s="34">
        <f t="shared" si="69"/>
        <v>1.9500000000000002</v>
      </c>
      <c r="BH222" s="34">
        <f t="shared" si="58"/>
        <v>4.6270000000000007</v>
      </c>
      <c r="BI222" s="34"/>
      <c r="BJ222" s="34"/>
      <c r="BK222" s="26">
        <v>4</v>
      </c>
    </row>
    <row r="223" spans="1:63" ht="15.5" x14ac:dyDescent="0.35">
      <c r="A223" s="40">
        <v>45808</v>
      </c>
      <c r="B223" s="28" t="s">
        <v>59</v>
      </c>
      <c r="C223" s="1" t="s">
        <v>501</v>
      </c>
      <c r="D223" s="1" t="s">
        <v>173</v>
      </c>
      <c r="E223" s="1">
        <v>12.18</v>
      </c>
      <c r="F223" s="25" t="s">
        <v>60</v>
      </c>
      <c r="G223" s="25" t="s">
        <v>61</v>
      </c>
      <c r="H223" s="1" t="s">
        <v>74</v>
      </c>
      <c r="I223" s="1">
        <v>2</v>
      </c>
      <c r="J223" s="1">
        <v>1</v>
      </c>
      <c r="K223" s="37" t="s">
        <v>200</v>
      </c>
      <c r="L223" s="26">
        <v>1</v>
      </c>
      <c r="M223" s="27" t="s">
        <v>502</v>
      </c>
      <c r="N223" s="1" t="s">
        <v>4</v>
      </c>
      <c r="O223" s="1"/>
      <c r="P223" s="1"/>
      <c r="Q223" s="1"/>
      <c r="R223" s="26">
        <v>14</v>
      </c>
      <c r="S223" s="1">
        <v>3</v>
      </c>
      <c r="T223" s="26" t="str">
        <f t="shared" si="60"/>
        <v>0.00</v>
      </c>
      <c r="U223" s="26">
        <f t="shared" si="59"/>
        <v>-1</v>
      </c>
      <c r="V223" s="30">
        <f t="shared" si="61"/>
        <v>24.259999999999998</v>
      </c>
      <c r="W223" s="30">
        <f t="shared" si="67"/>
        <v>262.5</v>
      </c>
      <c r="X223" s="31">
        <f t="shared" si="74"/>
        <v>9.2419047619047609E-2</v>
      </c>
      <c r="Y223" s="32">
        <f t="shared" si="63"/>
        <v>0.24259999999999998</v>
      </c>
      <c r="Z223" s="33">
        <f t="shared" si="62"/>
        <v>2426</v>
      </c>
      <c r="AA223" s="1" t="s">
        <v>62</v>
      </c>
      <c r="AB223" s="1"/>
      <c r="AC223" s="1"/>
      <c r="AD223" s="1"/>
      <c r="AE223" s="26">
        <v>14</v>
      </c>
      <c r="AF223" s="26"/>
      <c r="AG223" s="26"/>
      <c r="AH223" s="26">
        <v>13.97</v>
      </c>
      <c r="AI223" s="1"/>
      <c r="AJ223" s="1"/>
      <c r="AK223" s="1"/>
      <c r="AL223" s="1"/>
      <c r="AM223" s="1"/>
      <c r="AN223" s="1"/>
      <c r="AO223" s="1"/>
      <c r="AP223" s="1"/>
      <c r="AQ223" s="1"/>
      <c r="AR223" s="1" t="s">
        <v>57</v>
      </c>
      <c r="AS223" s="26">
        <v>14</v>
      </c>
      <c r="AT223" s="26"/>
      <c r="AU223" s="26"/>
      <c r="AV223" s="26"/>
      <c r="AW223" s="26"/>
      <c r="AX223" s="26"/>
      <c r="AY223" s="26"/>
      <c r="AZ223" s="26"/>
      <c r="BA223" s="26"/>
      <c r="BB223" s="34"/>
      <c r="BC223" s="34"/>
      <c r="BD223" s="34"/>
      <c r="BE223" s="34"/>
      <c r="BF223" s="34"/>
      <c r="BG223" s="34">
        <f t="shared" si="69"/>
        <v>12.97</v>
      </c>
      <c r="BH223" s="34">
        <f t="shared" si="58"/>
        <v>13.062100000000001</v>
      </c>
      <c r="BI223" s="34"/>
      <c r="BJ223" s="34"/>
      <c r="BK223" s="26">
        <v>13.6</v>
      </c>
    </row>
    <row r="224" spans="1:63" ht="15.5" x14ac:dyDescent="0.35">
      <c r="A224" s="40">
        <v>45808</v>
      </c>
      <c r="B224" s="28" t="s">
        <v>59</v>
      </c>
      <c r="C224" s="1" t="s">
        <v>501</v>
      </c>
      <c r="D224" s="1" t="s">
        <v>173</v>
      </c>
      <c r="E224" s="1">
        <v>2.0299999999999998</v>
      </c>
      <c r="F224" s="25" t="s">
        <v>60</v>
      </c>
      <c r="G224" s="25" t="s">
        <v>61</v>
      </c>
      <c r="H224" s="1" t="s">
        <v>74</v>
      </c>
      <c r="I224" s="1">
        <v>5</v>
      </c>
      <c r="J224" s="1">
        <v>6</v>
      </c>
      <c r="K224" s="27" t="s">
        <v>234</v>
      </c>
      <c r="L224" s="26">
        <v>1</v>
      </c>
      <c r="M224" s="27" t="s">
        <v>503</v>
      </c>
      <c r="N224" s="1" t="s">
        <v>4</v>
      </c>
      <c r="O224" s="1"/>
      <c r="P224" s="1"/>
      <c r="Q224" s="1"/>
      <c r="R224" s="26">
        <v>36.9</v>
      </c>
      <c r="S224" s="1" t="s">
        <v>63</v>
      </c>
      <c r="T224" s="26" t="str">
        <f t="shared" si="60"/>
        <v>0.00</v>
      </c>
      <c r="U224" s="26">
        <f t="shared" si="59"/>
        <v>-1</v>
      </c>
      <c r="V224" s="30">
        <f t="shared" si="61"/>
        <v>23.259999999999998</v>
      </c>
      <c r="W224" s="30">
        <f t="shared" si="67"/>
        <v>263.5</v>
      </c>
      <c r="X224" s="31">
        <f t="shared" si="74"/>
        <v>8.827324478178368E-2</v>
      </c>
      <c r="Y224" s="32">
        <f t="shared" si="63"/>
        <v>0.23259999999999997</v>
      </c>
      <c r="Z224" s="33">
        <f t="shared" si="62"/>
        <v>2326</v>
      </c>
      <c r="AA224" s="1" t="s">
        <v>62</v>
      </c>
      <c r="AB224" s="1"/>
      <c r="AC224" s="1"/>
      <c r="AD224" s="1"/>
      <c r="AE224" s="26">
        <v>36.9</v>
      </c>
      <c r="AF224" s="26"/>
      <c r="AG224" s="26"/>
      <c r="AH224" s="26">
        <v>29.59</v>
      </c>
      <c r="AI224" s="1"/>
      <c r="AJ224" s="1"/>
      <c r="AK224" s="1"/>
      <c r="AL224" s="1"/>
      <c r="AM224" s="1"/>
      <c r="AN224" s="1"/>
      <c r="AO224" s="1"/>
      <c r="AP224" s="1"/>
      <c r="AQ224" s="1"/>
      <c r="AR224" s="1" t="s">
        <v>57</v>
      </c>
      <c r="AS224" s="26">
        <v>41</v>
      </c>
      <c r="AT224" s="26"/>
      <c r="AU224" s="26"/>
      <c r="AV224" s="26"/>
      <c r="AW224" s="26"/>
      <c r="AX224" s="26"/>
      <c r="AY224" s="26"/>
      <c r="AZ224" s="26"/>
      <c r="BA224" s="26"/>
      <c r="BB224" s="34"/>
      <c r="BC224" s="34"/>
      <c r="BD224" s="34"/>
      <c r="BE224" s="34"/>
      <c r="BF224" s="34"/>
      <c r="BG224" s="34">
        <f t="shared" si="69"/>
        <v>28.59</v>
      </c>
      <c r="BH224" s="34">
        <f t="shared" si="58"/>
        <v>27.588700000000003</v>
      </c>
      <c r="BI224" s="34"/>
      <c r="BJ224" s="34"/>
      <c r="BK224" s="26">
        <v>26</v>
      </c>
    </row>
    <row r="225" spans="1:63" ht="15.5" x14ac:dyDescent="0.35">
      <c r="A225" s="40">
        <v>45808</v>
      </c>
      <c r="B225" s="28" t="s">
        <v>59</v>
      </c>
      <c r="C225" s="1" t="s">
        <v>501</v>
      </c>
      <c r="D225" s="1" t="s">
        <v>173</v>
      </c>
      <c r="E225" s="1">
        <v>2.0299999999999998</v>
      </c>
      <c r="F225" s="25" t="s">
        <v>60</v>
      </c>
      <c r="G225" s="25" t="s">
        <v>61</v>
      </c>
      <c r="H225" s="1" t="s">
        <v>74</v>
      </c>
      <c r="I225" s="1">
        <v>5</v>
      </c>
      <c r="J225" s="1">
        <v>6</v>
      </c>
      <c r="K225" s="27" t="s">
        <v>234</v>
      </c>
      <c r="L225" s="26">
        <v>1</v>
      </c>
      <c r="M225" s="27" t="s">
        <v>503</v>
      </c>
      <c r="N225" s="1" t="s">
        <v>5</v>
      </c>
      <c r="O225" s="1"/>
      <c r="P225" s="1"/>
      <c r="Q225" s="1"/>
      <c r="R225" s="26">
        <v>8.01</v>
      </c>
      <c r="S225" s="1" t="s">
        <v>63</v>
      </c>
      <c r="T225" s="26" t="str">
        <f t="shared" si="60"/>
        <v>0.00</v>
      </c>
      <c r="U225" s="26">
        <f t="shared" si="59"/>
        <v>-1</v>
      </c>
      <c r="V225" s="30">
        <f t="shared" si="61"/>
        <v>22.259999999999998</v>
      </c>
      <c r="W225" s="30">
        <f t="shared" si="67"/>
        <v>264.5</v>
      </c>
      <c r="X225" s="31">
        <f t="shared" si="74"/>
        <v>8.4158790170132322E-2</v>
      </c>
      <c r="Y225" s="32">
        <f t="shared" si="63"/>
        <v>0.22259999999999999</v>
      </c>
      <c r="Z225" s="33">
        <f t="shared" si="62"/>
        <v>2226</v>
      </c>
      <c r="AA225" s="1" t="s">
        <v>62</v>
      </c>
      <c r="AB225" s="1"/>
      <c r="AC225" s="1"/>
      <c r="AD225" s="1"/>
      <c r="AE225" s="26">
        <v>8.01</v>
      </c>
      <c r="AF225" s="26"/>
      <c r="AG225" s="26"/>
      <c r="AH225" s="26">
        <v>6.57</v>
      </c>
      <c r="AI225" s="1"/>
      <c r="AJ225" s="1"/>
      <c r="AK225" s="1"/>
      <c r="AL225" s="1"/>
      <c r="AM225" s="1"/>
      <c r="AN225" s="1"/>
      <c r="AO225" s="1"/>
      <c r="AP225" s="1"/>
      <c r="AQ225" s="1"/>
      <c r="AR225" s="1" t="s">
        <v>57</v>
      </c>
      <c r="AS225" s="26">
        <v>9</v>
      </c>
      <c r="AT225" s="26"/>
      <c r="AU225" s="26"/>
      <c r="AV225" s="26"/>
      <c r="AW225" s="26"/>
      <c r="AX225" s="26"/>
      <c r="AY225" s="26"/>
      <c r="AZ225" s="26"/>
      <c r="BA225" s="26"/>
      <c r="BB225" s="34"/>
      <c r="BC225" s="34"/>
      <c r="BD225" s="34"/>
      <c r="BE225" s="34"/>
      <c r="BF225" s="34"/>
      <c r="BG225" s="34">
        <f t="shared" si="69"/>
        <v>5.57</v>
      </c>
      <c r="BH225" s="34">
        <f t="shared" si="58"/>
        <v>6.1801000000000004</v>
      </c>
      <c r="BI225" s="34"/>
      <c r="BJ225" s="34"/>
      <c r="BK225" s="26">
        <v>5.7</v>
      </c>
    </row>
    <row r="226" spans="1:63" ht="15.5" x14ac:dyDescent="0.35">
      <c r="A226" s="40">
        <v>45814</v>
      </c>
      <c r="B226" s="28" t="s">
        <v>59</v>
      </c>
      <c r="C226" s="1" t="s">
        <v>124</v>
      </c>
      <c r="D226" s="1" t="s">
        <v>172</v>
      </c>
      <c r="E226" s="1">
        <v>2.4900000000000002</v>
      </c>
      <c r="F226" s="25" t="s">
        <v>60</v>
      </c>
      <c r="G226" s="25" t="s">
        <v>61</v>
      </c>
      <c r="H226" s="1" t="s">
        <v>85</v>
      </c>
      <c r="I226" s="1">
        <v>5</v>
      </c>
      <c r="J226" s="1">
        <v>4</v>
      </c>
      <c r="K226" s="27" t="s">
        <v>431</v>
      </c>
      <c r="L226" s="26">
        <v>1.5</v>
      </c>
      <c r="M226" s="27" t="s">
        <v>504</v>
      </c>
      <c r="N226" s="1" t="s">
        <v>4</v>
      </c>
      <c r="O226" s="1"/>
      <c r="P226" s="1"/>
      <c r="Q226" s="1"/>
      <c r="R226" s="26">
        <v>4.2</v>
      </c>
      <c r="S226" s="1" t="s">
        <v>63</v>
      </c>
      <c r="T226" s="26" t="str">
        <f t="shared" si="60"/>
        <v>0.00</v>
      </c>
      <c r="U226" s="26">
        <f t="shared" si="59"/>
        <v>-1.5</v>
      </c>
      <c r="V226" s="30">
        <f t="shared" si="61"/>
        <v>20.759999999999998</v>
      </c>
      <c r="W226" s="30">
        <f t="shared" si="67"/>
        <v>266</v>
      </c>
      <c r="X226" s="31">
        <f t="shared" ref="X226:X227" si="75">SUM(V226/W226)</f>
        <v>7.8045112781954876E-2</v>
      </c>
      <c r="Y226" s="32">
        <f t="shared" si="63"/>
        <v>0.20759999999999998</v>
      </c>
      <c r="Z226" s="33">
        <f t="shared" si="62"/>
        <v>2076</v>
      </c>
      <c r="AA226" s="1" t="s">
        <v>62</v>
      </c>
      <c r="AB226" s="1"/>
      <c r="AC226" s="1"/>
      <c r="AD226" s="1"/>
      <c r="AE226" s="26">
        <v>4.2</v>
      </c>
      <c r="AF226" s="26"/>
      <c r="AG226" s="26"/>
      <c r="AH226" s="26">
        <v>4.91</v>
      </c>
      <c r="AI226" s="1"/>
      <c r="AJ226" s="1"/>
      <c r="AK226" s="1"/>
      <c r="AL226" s="1"/>
      <c r="AM226" s="1"/>
      <c r="AN226" s="1"/>
      <c r="AO226" s="1"/>
      <c r="AP226" s="1"/>
      <c r="AQ226" s="1"/>
      <c r="AR226" s="1" t="s">
        <v>57</v>
      </c>
      <c r="AS226" s="26">
        <v>4.2</v>
      </c>
      <c r="AT226" s="26"/>
      <c r="AU226" s="26"/>
      <c r="AV226" s="26"/>
      <c r="AW226" s="26"/>
      <c r="AX226" s="26"/>
      <c r="AY226" s="26"/>
      <c r="AZ226" s="26"/>
      <c r="BA226" s="26"/>
      <c r="BB226" s="34"/>
      <c r="BC226" s="34"/>
      <c r="BD226" s="34"/>
      <c r="BE226" s="34"/>
      <c r="BF226" s="34"/>
      <c r="BG226" s="34">
        <f t="shared" si="69"/>
        <v>5.8650000000000002</v>
      </c>
      <c r="BH226" s="34">
        <f>0.92*(AH226-1)+1</f>
        <v>4.5972000000000008</v>
      </c>
      <c r="BI226" s="34"/>
      <c r="BJ226" s="34"/>
      <c r="BK226" s="26">
        <v>4.2</v>
      </c>
    </row>
    <row r="227" spans="1:63" ht="15.5" x14ac:dyDescent="0.35">
      <c r="A227" s="40">
        <v>45815</v>
      </c>
      <c r="B227" s="28" t="s">
        <v>59</v>
      </c>
      <c r="C227" s="1" t="s">
        <v>152</v>
      </c>
      <c r="D227" s="1" t="s">
        <v>173</v>
      </c>
      <c r="E227" s="26">
        <v>11</v>
      </c>
      <c r="F227" s="25" t="s">
        <v>60</v>
      </c>
      <c r="G227" s="25" t="s">
        <v>61</v>
      </c>
      <c r="H227" s="1" t="s">
        <v>81</v>
      </c>
      <c r="I227" s="1">
        <v>1</v>
      </c>
      <c r="J227" s="1">
        <v>1</v>
      </c>
      <c r="K227" s="38" t="s">
        <v>450</v>
      </c>
      <c r="L227" s="26">
        <v>1.5</v>
      </c>
      <c r="M227" s="27" t="s">
        <v>505</v>
      </c>
      <c r="N227" s="1" t="s">
        <v>4</v>
      </c>
      <c r="O227" s="1"/>
      <c r="P227" s="1"/>
      <c r="Q227" s="1"/>
      <c r="R227" s="26">
        <v>1.71</v>
      </c>
      <c r="S227" s="1">
        <v>1</v>
      </c>
      <c r="T227" s="26">
        <f t="shared" si="60"/>
        <v>2.57</v>
      </c>
      <c r="U227" s="26">
        <f t="shared" si="59"/>
        <v>1.0699999999999998</v>
      </c>
      <c r="V227" s="30">
        <f t="shared" si="61"/>
        <v>21.83</v>
      </c>
      <c r="W227" s="30">
        <f t="shared" si="67"/>
        <v>267.5</v>
      </c>
      <c r="X227" s="31">
        <f t="shared" si="75"/>
        <v>8.1607476635514015E-2</v>
      </c>
      <c r="Y227" s="32">
        <f t="shared" si="63"/>
        <v>0.21829999999999999</v>
      </c>
      <c r="Z227" s="33">
        <f t="shared" si="62"/>
        <v>2183</v>
      </c>
      <c r="AA227" s="1" t="s">
        <v>68</v>
      </c>
      <c r="AB227" s="1"/>
      <c r="AC227" s="1"/>
      <c r="AD227" s="1"/>
      <c r="AE227" s="26">
        <v>1.71</v>
      </c>
      <c r="AF227" s="26"/>
      <c r="AG227" s="26"/>
      <c r="AH227" s="26">
        <v>1.76</v>
      </c>
      <c r="AI227" s="1"/>
      <c r="AJ227" s="1"/>
      <c r="AK227" s="1"/>
      <c r="AL227" s="1"/>
      <c r="AM227" s="1"/>
      <c r="AN227" s="1"/>
      <c r="AO227" s="1"/>
      <c r="AP227" s="1"/>
      <c r="AQ227" s="1"/>
      <c r="AR227" s="1" t="s">
        <v>49</v>
      </c>
      <c r="AS227" s="26"/>
      <c r="AT227" s="26"/>
      <c r="AU227" s="26"/>
      <c r="AV227" s="26"/>
      <c r="AW227" s="26"/>
      <c r="AX227" s="26"/>
      <c r="AY227" s="26"/>
      <c r="AZ227" s="26"/>
      <c r="BA227" s="26"/>
      <c r="BB227" s="34"/>
      <c r="BC227" s="34"/>
      <c r="BD227" s="34"/>
      <c r="BE227" s="34"/>
      <c r="BF227" s="34"/>
      <c r="BG227" s="34">
        <f t="shared" si="69"/>
        <v>1.1400000000000001</v>
      </c>
      <c r="BH227" s="34">
        <f t="shared" ref="BH227:BH250" si="76">0.92*(AH227-1)+1</f>
        <v>1.6992</v>
      </c>
      <c r="BI227" s="34"/>
      <c r="BJ227" s="34"/>
      <c r="BK227" s="26">
        <v>2</v>
      </c>
    </row>
    <row r="228" spans="1:63" ht="15.5" x14ac:dyDescent="0.35">
      <c r="A228" s="40">
        <v>45815</v>
      </c>
      <c r="B228" s="28" t="s">
        <v>59</v>
      </c>
      <c r="C228" s="1" t="s">
        <v>508</v>
      </c>
      <c r="D228" s="1" t="s">
        <v>173</v>
      </c>
      <c r="E228" s="1">
        <v>11.43</v>
      </c>
      <c r="F228" s="25" t="s">
        <v>60</v>
      </c>
      <c r="G228" s="25" t="s">
        <v>61</v>
      </c>
      <c r="H228" s="1" t="s">
        <v>74</v>
      </c>
      <c r="I228" s="1">
        <v>2</v>
      </c>
      <c r="J228" s="1">
        <v>2</v>
      </c>
      <c r="K228" s="27" t="s">
        <v>215</v>
      </c>
      <c r="L228" s="26">
        <v>1.5</v>
      </c>
      <c r="M228" s="27" t="s">
        <v>509</v>
      </c>
      <c r="N228" s="1" t="s">
        <v>4</v>
      </c>
      <c r="O228" s="1"/>
      <c r="P228" s="1"/>
      <c r="Q228" s="1"/>
      <c r="R228" s="26">
        <v>4.8</v>
      </c>
      <c r="S228" s="1" t="s">
        <v>63</v>
      </c>
      <c r="T228" s="26" t="str">
        <f t="shared" si="60"/>
        <v>0.00</v>
      </c>
      <c r="U228" s="26">
        <f t="shared" si="59"/>
        <v>-1.5</v>
      </c>
      <c r="V228" s="30">
        <f t="shared" si="61"/>
        <v>20.329999999999998</v>
      </c>
      <c r="W228" s="30">
        <f t="shared" si="67"/>
        <v>269</v>
      </c>
      <c r="X228" s="31">
        <f t="shared" ref="X228" si="77">SUM(V228/W228)</f>
        <v>7.5576208178438659E-2</v>
      </c>
      <c r="Y228" s="32">
        <f t="shared" si="63"/>
        <v>0.20329999999999998</v>
      </c>
      <c r="Z228" s="33">
        <f t="shared" si="62"/>
        <v>2032.9999999999998</v>
      </c>
      <c r="AA228" s="1" t="s">
        <v>62</v>
      </c>
      <c r="AB228" s="1"/>
      <c r="AC228" s="1"/>
      <c r="AD228" s="1"/>
      <c r="AE228" s="26">
        <v>4.8</v>
      </c>
      <c r="AF228" s="26"/>
      <c r="AG228" s="26"/>
      <c r="AH228" s="26">
        <v>5.83</v>
      </c>
      <c r="AI228" s="1"/>
      <c r="AJ228" s="1"/>
      <c r="AK228" s="1"/>
      <c r="AL228" s="1"/>
      <c r="AM228" s="1"/>
      <c r="AN228" s="1"/>
      <c r="AO228" s="1"/>
      <c r="AP228" s="1"/>
      <c r="AQ228" s="1"/>
      <c r="AR228" s="1" t="s">
        <v>57</v>
      </c>
      <c r="AS228" s="26">
        <v>4.8</v>
      </c>
      <c r="AT228" s="26"/>
      <c r="AU228" s="26"/>
      <c r="AV228" s="26"/>
      <c r="AW228" s="26"/>
      <c r="AX228" s="26"/>
      <c r="AY228" s="26"/>
      <c r="AZ228" s="26"/>
      <c r="BA228" s="26"/>
      <c r="BB228" s="34"/>
      <c r="BC228" s="34"/>
      <c r="BD228" s="34"/>
      <c r="BE228" s="34"/>
      <c r="BF228" s="34"/>
      <c r="BG228" s="34">
        <f t="shared" si="69"/>
        <v>7.245000000000001</v>
      </c>
      <c r="BH228" s="34">
        <f t="shared" si="76"/>
        <v>5.4436</v>
      </c>
      <c r="BI228" s="34"/>
      <c r="BJ228" s="34"/>
      <c r="BK228" s="26">
        <v>5</v>
      </c>
    </row>
    <row r="229" spans="1:63" ht="15.5" x14ac:dyDescent="0.35">
      <c r="A229" s="40">
        <v>45815</v>
      </c>
      <c r="B229" s="28" t="s">
        <v>59</v>
      </c>
      <c r="C229" s="1" t="s">
        <v>508</v>
      </c>
      <c r="D229" s="1" t="s">
        <v>173</v>
      </c>
      <c r="E229" s="1">
        <v>12.53</v>
      </c>
      <c r="F229" s="25" t="s">
        <v>60</v>
      </c>
      <c r="G229" s="25" t="s">
        <v>61</v>
      </c>
      <c r="H229" s="1" t="s">
        <v>74</v>
      </c>
      <c r="I229" s="1">
        <v>4</v>
      </c>
      <c r="J229" s="1">
        <v>6</v>
      </c>
      <c r="K229" s="27" t="s">
        <v>478</v>
      </c>
      <c r="L229" s="26">
        <v>1</v>
      </c>
      <c r="M229" s="27" t="s">
        <v>510</v>
      </c>
      <c r="N229" s="1" t="s">
        <v>4</v>
      </c>
      <c r="O229" s="1"/>
      <c r="P229" s="1"/>
      <c r="Q229" s="1"/>
      <c r="R229" s="26">
        <v>61</v>
      </c>
      <c r="S229" s="1" t="s">
        <v>63</v>
      </c>
      <c r="T229" s="26" t="str">
        <f t="shared" si="60"/>
        <v>0.00</v>
      </c>
      <c r="U229" s="26">
        <f t="shared" si="59"/>
        <v>-1</v>
      </c>
      <c r="V229" s="30">
        <f t="shared" si="61"/>
        <v>19.329999999999998</v>
      </c>
      <c r="W229" s="30">
        <f t="shared" si="67"/>
        <v>270</v>
      </c>
      <c r="X229" s="31">
        <f t="shared" ref="X229:X238" si="78">SUM(V229/W229)</f>
        <v>7.1592592592592583E-2</v>
      </c>
      <c r="Y229" s="32">
        <f t="shared" si="63"/>
        <v>0.19329999999999997</v>
      </c>
      <c r="Z229" s="33">
        <f t="shared" si="62"/>
        <v>1932.9999999999998</v>
      </c>
      <c r="AA229" s="1" t="s">
        <v>62</v>
      </c>
      <c r="AB229" s="1"/>
      <c r="AC229" s="1"/>
      <c r="AD229" s="1"/>
      <c r="AE229" s="26">
        <v>61</v>
      </c>
      <c r="AF229" s="26"/>
      <c r="AG229" s="26"/>
      <c r="AH229" s="26">
        <v>79.94</v>
      </c>
      <c r="AI229" s="1"/>
      <c r="AJ229" s="1"/>
      <c r="AK229" s="1"/>
      <c r="AL229" s="1"/>
      <c r="AM229" s="1"/>
      <c r="AN229" s="1"/>
      <c r="AO229" s="1"/>
      <c r="AP229" s="1"/>
      <c r="AQ229" s="1"/>
      <c r="AR229" s="1" t="s">
        <v>57</v>
      </c>
      <c r="AS229" s="26">
        <v>61</v>
      </c>
      <c r="AT229" s="26"/>
      <c r="AU229" s="26"/>
      <c r="AV229" s="26"/>
      <c r="AW229" s="26"/>
      <c r="AX229" s="26"/>
      <c r="AY229" s="26"/>
      <c r="AZ229" s="26"/>
      <c r="BA229" s="26"/>
      <c r="BB229" s="34"/>
      <c r="BC229" s="34"/>
      <c r="BD229" s="34"/>
      <c r="BE229" s="34"/>
      <c r="BF229" s="34"/>
      <c r="BG229" s="34">
        <f t="shared" si="69"/>
        <v>78.94</v>
      </c>
      <c r="BH229" s="34">
        <f t="shared" si="76"/>
        <v>73.624800000000008</v>
      </c>
      <c r="BI229" s="34"/>
      <c r="BJ229" s="34"/>
      <c r="BK229" s="26">
        <v>17.3</v>
      </c>
    </row>
    <row r="230" spans="1:63" ht="15.5" x14ac:dyDescent="0.35">
      <c r="A230" s="40">
        <v>45815</v>
      </c>
      <c r="B230" s="28" t="s">
        <v>59</v>
      </c>
      <c r="C230" s="1" t="s">
        <v>508</v>
      </c>
      <c r="D230" s="1" t="s">
        <v>173</v>
      </c>
      <c r="E230" s="1">
        <v>12.53</v>
      </c>
      <c r="F230" s="25" t="s">
        <v>60</v>
      </c>
      <c r="G230" s="25" t="s">
        <v>61</v>
      </c>
      <c r="H230" s="1" t="s">
        <v>74</v>
      </c>
      <c r="I230" s="1">
        <v>4</v>
      </c>
      <c r="J230" s="1">
        <v>6</v>
      </c>
      <c r="K230" s="27" t="s">
        <v>478</v>
      </c>
      <c r="L230" s="26">
        <v>1</v>
      </c>
      <c r="M230" s="27" t="s">
        <v>510</v>
      </c>
      <c r="N230" s="1" t="s">
        <v>5</v>
      </c>
      <c r="O230" s="1"/>
      <c r="P230" s="1"/>
      <c r="Q230" s="1"/>
      <c r="R230" s="26">
        <v>13</v>
      </c>
      <c r="S230" s="1" t="s">
        <v>63</v>
      </c>
      <c r="T230" s="26" t="str">
        <f t="shared" si="60"/>
        <v>0.00</v>
      </c>
      <c r="U230" s="26">
        <f t="shared" ref="U230:U250" si="79">-$L230+T230</f>
        <v>-1</v>
      </c>
      <c r="V230" s="30">
        <f t="shared" si="61"/>
        <v>18.329999999999998</v>
      </c>
      <c r="W230" s="30">
        <f t="shared" si="67"/>
        <v>271</v>
      </c>
      <c r="X230" s="31">
        <f t="shared" si="78"/>
        <v>6.7638376383763826E-2</v>
      </c>
      <c r="Y230" s="32">
        <f t="shared" si="63"/>
        <v>0.18329999999999999</v>
      </c>
      <c r="Z230" s="33">
        <f t="shared" si="62"/>
        <v>1832.9999999999998</v>
      </c>
      <c r="AA230" s="1" t="s">
        <v>62</v>
      </c>
      <c r="AB230" s="1"/>
      <c r="AC230" s="1"/>
      <c r="AD230" s="1"/>
      <c r="AE230" s="26">
        <v>13</v>
      </c>
      <c r="AF230" s="26"/>
      <c r="AG230" s="26"/>
      <c r="AH230" s="26">
        <v>10.56</v>
      </c>
      <c r="AI230" s="1"/>
      <c r="AJ230" s="1"/>
      <c r="AK230" s="1"/>
      <c r="AL230" s="1"/>
      <c r="AM230" s="1"/>
      <c r="AN230" s="1"/>
      <c r="AO230" s="1"/>
      <c r="AP230" s="1"/>
      <c r="AQ230" s="1"/>
      <c r="AR230" s="1" t="s">
        <v>57</v>
      </c>
      <c r="AS230" s="26">
        <v>13</v>
      </c>
      <c r="AT230" s="26"/>
      <c r="AU230" s="26"/>
      <c r="AV230" s="26"/>
      <c r="AW230" s="26"/>
      <c r="AX230" s="26"/>
      <c r="AY230" s="26"/>
      <c r="AZ230" s="26"/>
      <c r="BA230" s="26"/>
      <c r="BB230" s="34"/>
      <c r="BC230" s="34"/>
      <c r="BD230" s="34"/>
      <c r="BE230" s="34"/>
      <c r="BF230" s="34"/>
      <c r="BG230" s="34">
        <f t="shared" si="69"/>
        <v>9.56</v>
      </c>
      <c r="BH230" s="34">
        <f t="shared" si="76"/>
        <v>9.7952000000000012</v>
      </c>
      <c r="BI230" s="34"/>
      <c r="BJ230" s="34"/>
      <c r="BK230" s="26">
        <v>4</v>
      </c>
    </row>
    <row r="231" spans="1:63" ht="15.5" x14ac:dyDescent="0.35">
      <c r="A231" s="40">
        <v>45815</v>
      </c>
      <c r="B231" s="28" t="s">
        <v>59</v>
      </c>
      <c r="C231" s="1" t="s">
        <v>152</v>
      </c>
      <c r="D231" s="1" t="s">
        <v>173</v>
      </c>
      <c r="E231" s="1">
        <v>1.28</v>
      </c>
      <c r="F231" s="25" t="s">
        <v>60</v>
      </c>
      <c r="G231" s="25" t="s">
        <v>61</v>
      </c>
      <c r="H231" s="1" t="s">
        <v>74</v>
      </c>
      <c r="I231" s="1">
        <v>5</v>
      </c>
      <c r="J231" s="1">
        <v>2</v>
      </c>
      <c r="K231" s="27" t="s">
        <v>204</v>
      </c>
      <c r="L231" s="26">
        <v>1.5</v>
      </c>
      <c r="M231" s="27" t="s">
        <v>506</v>
      </c>
      <c r="N231" s="1" t="s">
        <v>4</v>
      </c>
      <c r="O231" s="1"/>
      <c r="P231" s="1"/>
      <c r="Q231" s="1"/>
      <c r="R231" s="26">
        <v>3</v>
      </c>
      <c r="S231" s="1" t="s">
        <v>63</v>
      </c>
      <c r="T231" s="26" t="str">
        <f t="shared" si="60"/>
        <v>0.00</v>
      </c>
      <c r="U231" s="26">
        <f t="shared" si="79"/>
        <v>-1.5</v>
      </c>
      <c r="V231" s="30">
        <f t="shared" si="61"/>
        <v>16.829999999999998</v>
      </c>
      <c r="W231" s="30">
        <f t="shared" si="67"/>
        <v>272.5</v>
      </c>
      <c r="X231" s="31">
        <f t="shared" si="78"/>
        <v>6.1761467889908252E-2</v>
      </c>
      <c r="Y231" s="32">
        <f t="shared" si="63"/>
        <v>0.16829999999999998</v>
      </c>
      <c r="Z231" s="33">
        <f t="shared" si="62"/>
        <v>1682.9999999999998</v>
      </c>
      <c r="AA231" s="1" t="s">
        <v>62</v>
      </c>
      <c r="AB231" s="1"/>
      <c r="AC231" s="1"/>
      <c r="AD231" s="1"/>
      <c r="AE231" s="26">
        <v>3</v>
      </c>
      <c r="AF231" s="26"/>
      <c r="AG231" s="26"/>
      <c r="AH231" s="26">
        <v>3.17</v>
      </c>
      <c r="AI231" s="1"/>
      <c r="AJ231" s="1"/>
      <c r="AK231" s="1"/>
      <c r="AL231" s="1"/>
      <c r="AM231" s="1"/>
      <c r="AN231" s="1"/>
      <c r="AO231" s="1"/>
      <c r="AP231" s="1"/>
      <c r="AQ231" s="1"/>
      <c r="AR231" s="1" t="s">
        <v>49</v>
      </c>
      <c r="AS231" s="26"/>
      <c r="AT231" s="26"/>
      <c r="AU231" s="26"/>
      <c r="AV231" s="26"/>
      <c r="AW231" s="26"/>
      <c r="AX231" s="26"/>
      <c r="AY231" s="26"/>
      <c r="AZ231" s="26"/>
      <c r="BA231" s="26"/>
      <c r="BB231" s="34"/>
      <c r="BC231" s="34"/>
      <c r="BD231" s="34"/>
      <c r="BE231" s="34"/>
      <c r="BF231" s="34"/>
      <c r="BG231" s="34">
        <f t="shared" si="69"/>
        <v>3.2549999999999999</v>
      </c>
      <c r="BH231" s="34">
        <f t="shared" si="76"/>
        <v>2.9964</v>
      </c>
      <c r="BI231" s="34"/>
      <c r="BJ231" s="34"/>
      <c r="BK231" s="26">
        <v>3.4</v>
      </c>
    </row>
    <row r="232" spans="1:63" ht="15.5" x14ac:dyDescent="0.35">
      <c r="A232" s="40">
        <v>45815</v>
      </c>
      <c r="B232" s="28" t="s">
        <v>59</v>
      </c>
      <c r="C232" s="1" t="s">
        <v>152</v>
      </c>
      <c r="D232" s="1" t="s">
        <v>173</v>
      </c>
      <c r="E232" s="1">
        <v>4.04</v>
      </c>
      <c r="F232" s="25" t="s">
        <v>60</v>
      </c>
      <c r="G232" s="25" t="s">
        <v>61</v>
      </c>
      <c r="H232" s="1" t="s">
        <v>193</v>
      </c>
      <c r="I232" s="1">
        <v>6</v>
      </c>
      <c r="J232" s="1">
        <v>12</v>
      </c>
      <c r="K232" s="38" t="s">
        <v>429</v>
      </c>
      <c r="L232" s="26">
        <v>1.5</v>
      </c>
      <c r="M232" s="27" t="s">
        <v>507</v>
      </c>
      <c r="N232" s="1" t="s">
        <v>4</v>
      </c>
      <c r="O232" s="1"/>
      <c r="P232" s="1"/>
      <c r="Q232" s="1"/>
      <c r="R232" s="26">
        <v>6</v>
      </c>
      <c r="S232" s="1">
        <v>1</v>
      </c>
      <c r="T232" s="26">
        <f t="shared" si="60"/>
        <v>9</v>
      </c>
      <c r="U232" s="26">
        <f t="shared" si="79"/>
        <v>7.5</v>
      </c>
      <c r="V232" s="30">
        <f t="shared" si="61"/>
        <v>24.33</v>
      </c>
      <c r="W232" s="30">
        <f t="shared" si="67"/>
        <v>274</v>
      </c>
      <c r="X232" s="31">
        <f t="shared" si="78"/>
        <v>8.8795620437956205E-2</v>
      </c>
      <c r="Y232" s="32">
        <f t="shared" si="63"/>
        <v>0.24329999999999999</v>
      </c>
      <c r="Z232" s="33">
        <f t="shared" si="62"/>
        <v>2433</v>
      </c>
      <c r="AA232" s="1" t="s">
        <v>68</v>
      </c>
      <c r="AB232" s="1"/>
      <c r="AC232" s="1"/>
      <c r="AD232" s="1"/>
      <c r="AE232" s="26">
        <v>6</v>
      </c>
      <c r="AF232" s="26"/>
      <c r="AG232" s="26"/>
      <c r="AH232" s="26">
        <v>5.53</v>
      </c>
      <c r="AI232" s="1"/>
      <c r="AJ232" s="1"/>
      <c r="AK232" s="1"/>
      <c r="AL232" s="1"/>
      <c r="AM232" s="1"/>
      <c r="AN232" s="1"/>
      <c r="AO232" s="1"/>
      <c r="AP232" s="1"/>
      <c r="AQ232" s="1"/>
      <c r="AR232" s="1" t="s">
        <v>57</v>
      </c>
      <c r="AS232" s="26">
        <v>6</v>
      </c>
      <c r="AT232" s="26"/>
      <c r="AU232" s="26"/>
      <c r="AV232" s="26"/>
      <c r="AW232" s="26"/>
      <c r="AX232" s="26"/>
      <c r="AY232" s="26"/>
      <c r="AZ232" s="26"/>
      <c r="BA232" s="26"/>
      <c r="BB232" s="34"/>
      <c r="BC232" s="34"/>
      <c r="BD232" s="34"/>
      <c r="BE232" s="34"/>
      <c r="BF232" s="34"/>
      <c r="BG232" s="34">
        <f t="shared" si="69"/>
        <v>6.7949999999999999</v>
      </c>
      <c r="BH232" s="34">
        <f t="shared" si="76"/>
        <v>5.1676000000000002</v>
      </c>
      <c r="BI232" s="34"/>
      <c r="BJ232" s="34"/>
      <c r="BK232" s="26">
        <v>6.4</v>
      </c>
    </row>
    <row r="233" spans="1:63" ht="15.5" x14ac:dyDescent="0.35">
      <c r="A233" s="40">
        <v>45819</v>
      </c>
      <c r="B233" s="28" t="s">
        <v>59</v>
      </c>
      <c r="C233" s="1" t="s">
        <v>511</v>
      </c>
      <c r="D233" s="1" t="s">
        <v>176</v>
      </c>
      <c r="E233" s="26">
        <v>3.1</v>
      </c>
      <c r="F233" s="25" t="s">
        <v>60</v>
      </c>
      <c r="G233" s="25" t="s">
        <v>61</v>
      </c>
      <c r="H233" s="1" t="s">
        <v>205</v>
      </c>
      <c r="I233" s="1">
        <v>4</v>
      </c>
      <c r="J233" s="1">
        <v>8</v>
      </c>
      <c r="K233" s="27" t="s">
        <v>514</v>
      </c>
      <c r="L233" s="26">
        <v>1.5</v>
      </c>
      <c r="M233" s="27" t="s">
        <v>512</v>
      </c>
      <c r="N233" s="1" t="s">
        <v>4</v>
      </c>
      <c r="O233" s="1"/>
      <c r="P233" s="1"/>
      <c r="Q233" s="1"/>
      <c r="R233" s="26">
        <v>5</v>
      </c>
      <c r="S233" s="1" t="s">
        <v>63</v>
      </c>
      <c r="T233" s="26" t="str">
        <f t="shared" si="60"/>
        <v>0.00</v>
      </c>
      <c r="U233" s="26">
        <f t="shared" si="79"/>
        <v>-1.5</v>
      </c>
      <c r="V233" s="30">
        <f t="shared" ref="V233:V250" si="80">V232+U233</f>
        <v>22.83</v>
      </c>
      <c r="W233" s="30">
        <f t="shared" si="67"/>
        <v>275.5</v>
      </c>
      <c r="X233" s="31">
        <f t="shared" si="78"/>
        <v>8.2867513611615234E-2</v>
      </c>
      <c r="Y233" s="32">
        <f t="shared" si="63"/>
        <v>0.22829999999999998</v>
      </c>
      <c r="Z233" s="33">
        <f t="shared" si="62"/>
        <v>2283</v>
      </c>
      <c r="AA233" s="1" t="s">
        <v>62</v>
      </c>
      <c r="AB233" s="1"/>
      <c r="AC233" s="1"/>
      <c r="AD233" s="1"/>
      <c r="AE233" s="26">
        <v>5</v>
      </c>
      <c r="AF233" s="26"/>
      <c r="AG233" s="26"/>
      <c r="AH233" s="26">
        <v>6.62</v>
      </c>
      <c r="AI233" s="1"/>
      <c r="AJ233" s="1"/>
      <c r="AK233" s="1"/>
      <c r="AL233" s="1"/>
      <c r="AM233" s="1"/>
      <c r="AN233" s="1"/>
      <c r="AO233" s="1"/>
      <c r="AP233" s="1"/>
      <c r="AQ233" s="1"/>
      <c r="AR233" s="1" t="s">
        <v>57</v>
      </c>
      <c r="AS233" s="26">
        <v>5</v>
      </c>
      <c r="AT233" s="26"/>
      <c r="AU233" s="26"/>
      <c r="AV233" s="26"/>
      <c r="AW233" s="26"/>
      <c r="AX233" s="26"/>
      <c r="AY233" s="26"/>
      <c r="AZ233" s="26"/>
      <c r="BA233" s="26"/>
      <c r="BB233" s="34"/>
      <c r="BC233" s="34"/>
      <c r="BD233" s="34"/>
      <c r="BE233" s="34"/>
      <c r="BF233" s="34"/>
      <c r="BG233" s="34">
        <f t="shared" si="69"/>
        <v>8.43</v>
      </c>
      <c r="BH233" s="34">
        <f t="shared" si="76"/>
        <v>6.1703999999999999</v>
      </c>
      <c r="BI233" s="34"/>
      <c r="BJ233" s="34"/>
      <c r="BK233" s="26">
        <v>6.7</v>
      </c>
    </row>
    <row r="234" spans="1:63" ht="15.5" x14ac:dyDescent="0.35">
      <c r="A234" s="40">
        <v>45819</v>
      </c>
      <c r="B234" s="28" t="s">
        <v>59</v>
      </c>
      <c r="C234" s="1" t="s">
        <v>511</v>
      </c>
      <c r="D234" s="1" t="s">
        <v>176</v>
      </c>
      <c r="E234" s="1">
        <v>3.45</v>
      </c>
      <c r="F234" s="25" t="s">
        <v>60</v>
      </c>
      <c r="G234" s="25" t="s">
        <v>61</v>
      </c>
      <c r="H234" s="1" t="s">
        <v>205</v>
      </c>
      <c r="I234" s="1">
        <v>5</v>
      </c>
      <c r="J234" s="1">
        <v>6</v>
      </c>
      <c r="K234" s="37" t="s">
        <v>232</v>
      </c>
      <c r="L234" s="26">
        <v>1</v>
      </c>
      <c r="M234" s="27" t="s">
        <v>513</v>
      </c>
      <c r="N234" s="1" t="s">
        <v>4</v>
      </c>
      <c r="O234" s="1"/>
      <c r="P234" s="1"/>
      <c r="Q234" s="1"/>
      <c r="R234" s="26">
        <v>23</v>
      </c>
      <c r="S234" s="1">
        <v>3</v>
      </c>
      <c r="T234" s="26" t="str">
        <f t="shared" si="60"/>
        <v>0.00</v>
      </c>
      <c r="U234" s="26">
        <f t="shared" si="79"/>
        <v>-1</v>
      </c>
      <c r="V234" s="30">
        <f t="shared" si="80"/>
        <v>21.83</v>
      </c>
      <c r="W234" s="30">
        <f t="shared" si="67"/>
        <v>276.5</v>
      </c>
      <c r="X234" s="31">
        <f t="shared" si="78"/>
        <v>7.8951175406871604E-2</v>
      </c>
      <c r="Y234" s="32">
        <f t="shared" si="63"/>
        <v>0.21829999999999999</v>
      </c>
      <c r="Z234" s="33">
        <f t="shared" si="62"/>
        <v>2183</v>
      </c>
      <c r="AA234" s="1" t="s">
        <v>62</v>
      </c>
      <c r="AB234" s="1"/>
      <c r="AC234" s="1"/>
      <c r="AD234" s="1"/>
      <c r="AE234" s="26">
        <v>23</v>
      </c>
      <c r="AF234" s="26"/>
      <c r="AG234" s="26"/>
      <c r="AH234" s="26">
        <v>19.36</v>
      </c>
      <c r="AI234" s="1"/>
      <c r="AJ234" s="1"/>
      <c r="AK234" s="1"/>
      <c r="AL234" s="1"/>
      <c r="AM234" s="1"/>
      <c r="AN234" s="1"/>
      <c r="AO234" s="1"/>
      <c r="AP234" s="1"/>
      <c r="AQ234" s="1"/>
      <c r="AR234" s="1" t="s">
        <v>57</v>
      </c>
      <c r="AS234" s="26">
        <v>23</v>
      </c>
      <c r="AT234" s="26"/>
      <c r="AU234" s="26"/>
      <c r="AV234" s="26"/>
      <c r="AW234" s="26"/>
      <c r="AX234" s="26"/>
      <c r="AY234" s="26"/>
      <c r="AZ234" s="26"/>
      <c r="BA234" s="26"/>
      <c r="BB234" s="34"/>
      <c r="BC234" s="34"/>
      <c r="BD234" s="34"/>
      <c r="BE234" s="34"/>
      <c r="BF234" s="34"/>
      <c r="BG234" s="34">
        <f t="shared" si="69"/>
        <v>18.36</v>
      </c>
      <c r="BH234" s="34">
        <f t="shared" si="76"/>
        <v>17.891200000000001</v>
      </c>
      <c r="BI234" s="34"/>
      <c r="BJ234" s="34"/>
      <c r="BK234" s="26">
        <v>23.1</v>
      </c>
    </row>
    <row r="235" spans="1:63" ht="15.5" x14ac:dyDescent="0.35">
      <c r="A235" s="40">
        <v>45822</v>
      </c>
      <c r="B235" s="28" t="s">
        <v>59</v>
      </c>
      <c r="C235" s="1" t="s">
        <v>517</v>
      </c>
      <c r="D235" s="1" t="s">
        <v>173</v>
      </c>
      <c r="E235" s="1">
        <v>1.28</v>
      </c>
      <c r="F235" s="25" t="s">
        <v>60</v>
      </c>
      <c r="G235" s="25" t="s">
        <v>61</v>
      </c>
      <c r="H235" s="1" t="s">
        <v>74</v>
      </c>
      <c r="I235" s="1">
        <v>4</v>
      </c>
      <c r="J235" s="1">
        <v>5</v>
      </c>
      <c r="K235" s="27" t="s">
        <v>489</v>
      </c>
      <c r="L235" s="26">
        <v>1</v>
      </c>
      <c r="M235" s="27" t="s">
        <v>518</v>
      </c>
      <c r="N235" s="1" t="s">
        <v>4</v>
      </c>
      <c r="O235" s="1"/>
      <c r="P235" s="1"/>
      <c r="Q235" s="1"/>
      <c r="R235" s="26">
        <v>37.72</v>
      </c>
      <c r="S235" s="1" t="s">
        <v>63</v>
      </c>
      <c r="T235" s="26" t="str">
        <f t="shared" ref="T235:T250" si="81">IF(($AA235="W"),ROUND(($L235*$R235),2),"0.00")</f>
        <v>0.00</v>
      </c>
      <c r="U235" s="26">
        <f t="shared" si="79"/>
        <v>-1</v>
      </c>
      <c r="V235" s="30">
        <f t="shared" si="80"/>
        <v>20.83</v>
      </c>
      <c r="W235" s="30">
        <f t="shared" si="67"/>
        <v>277.5</v>
      </c>
      <c r="X235" s="31">
        <f t="shared" si="78"/>
        <v>7.5063063063063054E-2</v>
      </c>
      <c r="Y235" s="32">
        <f t="shared" si="63"/>
        <v>0.20829999999999999</v>
      </c>
      <c r="Z235" s="33">
        <f t="shared" ref="Z235:Z250" si="82">V235*100</f>
        <v>2083</v>
      </c>
      <c r="AA235" s="1" t="s">
        <v>62</v>
      </c>
      <c r="AB235" s="1"/>
      <c r="AC235" s="1"/>
      <c r="AD235" s="1"/>
      <c r="AE235" s="26">
        <v>37.72</v>
      </c>
      <c r="AF235" s="26"/>
      <c r="AG235" s="26"/>
      <c r="AH235" s="26">
        <v>44</v>
      </c>
      <c r="AI235" s="1"/>
      <c r="AJ235" s="1"/>
      <c r="AK235" s="1"/>
      <c r="AL235" s="1"/>
      <c r="AM235" s="1"/>
      <c r="AN235" s="1"/>
      <c r="AO235" s="1"/>
      <c r="AP235" s="1"/>
      <c r="AQ235" s="1"/>
      <c r="AR235" s="1" t="s">
        <v>57</v>
      </c>
      <c r="AS235" s="26">
        <v>41</v>
      </c>
      <c r="AT235" s="26"/>
      <c r="AU235" s="26"/>
      <c r="AV235" s="26"/>
      <c r="AW235" s="26"/>
      <c r="AX235" s="26"/>
      <c r="AY235" s="26"/>
      <c r="AZ235" s="26"/>
      <c r="BA235" s="26"/>
      <c r="BB235" s="34"/>
      <c r="BC235" s="34"/>
      <c r="BD235" s="34"/>
      <c r="BE235" s="34"/>
      <c r="BF235" s="34"/>
      <c r="BG235" s="34">
        <f t="shared" si="69"/>
        <v>43</v>
      </c>
      <c r="BH235" s="34">
        <f t="shared" si="76"/>
        <v>40.56</v>
      </c>
      <c r="BI235" s="34"/>
      <c r="BJ235" s="34"/>
      <c r="BK235" s="26">
        <v>52.7</v>
      </c>
    </row>
    <row r="236" spans="1:63" ht="15.5" x14ac:dyDescent="0.35">
      <c r="A236" s="40">
        <v>45822</v>
      </c>
      <c r="B236" s="28" t="s">
        <v>59</v>
      </c>
      <c r="C236" s="1" t="s">
        <v>517</v>
      </c>
      <c r="D236" s="1" t="s">
        <v>173</v>
      </c>
      <c r="E236" s="1">
        <v>1.28</v>
      </c>
      <c r="F236" s="25" t="s">
        <v>60</v>
      </c>
      <c r="G236" s="25" t="s">
        <v>61</v>
      </c>
      <c r="H236" s="1" t="s">
        <v>74</v>
      </c>
      <c r="I236" s="1">
        <v>4</v>
      </c>
      <c r="J236" s="1">
        <v>5</v>
      </c>
      <c r="K236" s="27" t="s">
        <v>489</v>
      </c>
      <c r="L236" s="26">
        <v>1</v>
      </c>
      <c r="M236" s="27" t="s">
        <v>518</v>
      </c>
      <c r="N236" s="1" t="s">
        <v>5</v>
      </c>
      <c r="O236" s="1"/>
      <c r="P236" s="1"/>
      <c r="Q236" s="1"/>
      <c r="R236" s="26">
        <v>9.2000000000000011</v>
      </c>
      <c r="S236" s="1" t="s">
        <v>63</v>
      </c>
      <c r="T236" s="26" t="str">
        <f t="shared" si="81"/>
        <v>0.00</v>
      </c>
      <c r="U236" s="26">
        <f t="shared" si="79"/>
        <v>-1</v>
      </c>
      <c r="V236" s="30">
        <f t="shared" si="80"/>
        <v>19.829999999999998</v>
      </c>
      <c r="W236" s="30">
        <f t="shared" si="67"/>
        <v>278.5</v>
      </c>
      <c r="X236" s="31">
        <f t="shared" si="78"/>
        <v>7.1202872531418313E-2</v>
      </c>
      <c r="Y236" s="32">
        <f t="shared" si="63"/>
        <v>0.19829999999999998</v>
      </c>
      <c r="Z236" s="33">
        <f t="shared" si="82"/>
        <v>1982.9999999999998</v>
      </c>
      <c r="AA236" s="1" t="s">
        <v>62</v>
      </c>
      <c r="AB236" s="1"/>
      <c r="AC236" s="1"/>
      <c r="AD236" s="1"/>
      <c r="AE236" s="26">
        <v>9.2000000000000011</v>
      </c>
      <c r="AF236" s="26"/>
      <c r="AG236" s="26"/>
      <c r="AH236" s="26">
        <v>10.48</v>
      </c>
      <c r="AI236" s="1"/>
      <c r="AJ236" s="1"/>
      <c r="AK236" s="1"/>
      <c r="AL236" s="1"/>
      <c r="AM236" s="1"/>
      <c r="AN236" s="1"/>
      <c r="AO236" s="1"/>
      <c r="AP236" s="1"/>
      <c r="AQ236" s="1"/>
      <c r="AR236" s="1" t="s">
        <v>57</v>
      </c>
      <c r="AS236" s="26">
        <v>10</v>
      </c>
      <c r="AT236" s="26"/>
      <c r="AU236" s="26"/>
      <c r="AV236" s="26"/>
      <c r="AW236" s="26"/>
      <c r="AX236" s="26"/>
      <c r="AY236" s="26"/>
      <c r="AZ236" s="26"/>
      <c r="BA236" s="26"/>
      <c r="BB236" s="34"/>
      <c r="BC236" s="34"/>
      <c r="BD236" s="34"/>
      <c r="BE236" s="34"/>
      <c r="BF236" s="34"/>
      <c r="BG236" s="34">
        <f t="shared" si="69"/>
        <v>9.48</v>
      </c>
      <c r="BH236" s="34">
        <f t="shared" si="76"/>
        <v>9.7216000000000005</v>
      </c>
      <c r="BI236" s="34"/>
      <c r="BJ236" s="34"/>
      <c r="BK236" s="26">
        <v>11.4</v>
      </c>
    </row>
    <row r="237" spans="1:63" ht="15.5" x14ac:dyDescent="0.35">
      <c r="A237" s="40">
        <v>45822</v>
      </c>
      <c r="B237" s="28" t="s">
        <v>59</v>
      </c>
      <c r="C237" s="1" t="s">
        <v>151</v>
      </c>
      <c r="D237" s="1" t="s">
        <v>173</v>
      </c>
      <c r="E237" s="1">
        <v>1.28</v>
      </c>
      <c r="F237" s="25" t="s">
        <v>60</v>
      </c>
      <c r="G237" s="25" t="s">
        <v>61</v>
      </c>
      <c r="H237" s="1" t="s">
        <v>74</v>
      </c>
      <c r="I237" s="1">
        <v>4</v>
      </c>
      <c r="J237" s="1">
        <v>1</v>
      </c>
      <c r="K237" s="27" t="s">
        <v>259</v>
      </c>
      <c r="L237" s="26">
        <v>1.5</v>
      </c>
      <c r="M237" s="27" t="s">
        <v>519</v>
      </c>
      <c r="N237" s="1" t="s">
        <v>4</v>
      </c>
      <c r="O237" s="1"/>
      <c r="P237" s="1"/>
      <c r="Q237" s="1"/>
      <c r="R237" s="26">
        <v>2.97</v>
      </c>
      <c r="S237" s="1" t="s">
        <v>63</v>
      </c>
      <c r="T237" s="26" t="str">
        <f t="shared" si="81"/>
        <v>0.00</v>
      </c>
      <c r="U237" s="26">
        <f t="shared" si="79"/>
        <v>-1.5</v>
      </c>
      <c r="V237" s="30">
        <f t="shared" si="80"/>
        <v>18.329999999999998</v>
      </c>
      <c r="W237" s="30">
        <f t="shared" si="67"/>
        <v>280</v>
      </c>
      <c r="X237" s="31">
        <f t="shared" si="78"/>
        <v>6.5464285714285711E-2</v>
      </c>
      <c r="Y237" s="32">
        <f t="shared" si="63"/>
        <v>0.18329999999999999</v>
      </c>
      <c r="Z237" s="33">
        <f t="shared" si="82"/>
        <v>1832.9999999999998</v>
      </c>
      <c r="AA237" s="1" t="s">
        <v>62</v>
      </c>
      <c r="AB237" s="1"/>
      <c r="AC237" s="1"/>
      <c r="AD237" s="1"/>
      <c r="AE237" s="26">
        <v>2.97</v>
      </c>
      <c r="AF237" s="26"/>
      <c r="AG237" s="26"/>
      <c r="AH237" s="26">
        <v>3.14</v>
      </c>
      <c r="AI237" s="1"/>
      <c r="AJ237" s="1"/>
      <c r="AK237" s="1"/>
      <c r="AL237" s="1"/>
      <c r="AM237" s="1"/>
      <c r="AN237" s="1"/>
      <c r="AO237" s="1"/>
      <c r="AP237" s="1"/>
      <c r="AQ237" s="1"/>
      <c r="AR237" s="1" t="s">
        <v>49</v>
      </c>
      <c r="AS237" s="26"/>
      <c r="AT237" s="26"/>
      <c r="AU237" s="26"/>
      <c r="AV237" s="26"/>
      <c r="AW237" s="26"/>
      <c r="AX237" s="26"/>
      <c r="AY237" s="26"/>
      <c r="AZ237" s="26"/>
      <c r="BA237" s="26"/>
      <c r="BB237" s="34"/>
      <c r="BC237" s="34"/>
      <c r="BD237" s="34"/>
      <c r="BE237" s="34"/>
      <c r="BF237" s="34"/>
      <c r="BG237" s="34">
        <f t="shared" si="69"/>
        <v>3.21</v>
      </c>
      <c r="BH237" s="34">
        <f t="shared" si="76"/>
        <v>2.9687999999999999</v>
      </c>
      <c r="BI237" s="34"/>
      <c r="BJ237" s="34"/>
      <c r="BK237" s="26">
        <v>3.7</v>
      </c>
    </row>
    <row r="238" spans="1:63" ht="15.5" x14ac:dyDescent="0.35">
      <c r="A238" s="40">
        <v>45822</v>
      </c>
      <c r="B238" s="28" t="s">
        <v>59</v>
      </c>
      <c r="C238" s="1" t="s">
        <v>151</v>
      </c>
      <c r="D238" s="1" t="s">
        <v>173</v>
      </c>
      <c r="E238" s="1">
        <v>1.28</v>
      </c>
      <c r="F238" s="25" t="s">
        <v>60</v>
      </c>
      <c r="G238" s="25" t="s">
        <v>61</v>
      </c>
      <c r="H238" s="1" t="s">
        <v>74</v>
      </c>
      <c r="I238" s="1">
        <v>4</v>
      </c>
      <c r="J238" s="1">
        <v>9</v>
      </c>
      <c r="K238" s="27" t="s">
        <v>218</v>
      </c>
      <c r="L238" s="26">
        <v>1</v>
      </c>
      <c r="M238" s="27" t="s">
        <v>520</v>
      </c>
      <c r="N238" s="1" t="s">
        <v>4</v>
      </c>
      <c r="O238" s="1"/>
      <c r="P238" s="1"/>
      <c r="Q238" s="1"/>
      <c r="R238" s="26">
        <v>11</v>
      </c>
      <c r="S238" s="1" t="s">
        <v>63</v>
      </c>
      <c r="T238" s="26" t="str">
        <f t="shared" si="81"/>
        <v>0.00</v>
      </c>
      <c r="U238" s="26">
        <f t="shared" si="79"/>
        <v>-1</v>
      </c>
      <c r="V238" s="30">
        <f t="shared" si="80"/>
        <v>17.329999999999998</v>
      </c>
      <c r="W238" s="30">
        <f t="shared" si="67"/>
        <v>281</v>
      </c>
      <c r="X238" s="31">
        <f t="shared" si="78"/>
        <v>6.1672597864768676E-2</v>
      </c>
      <c r="Y238" s="32">
        <f t="shared" si="63"/>
        <v>0.17329999999999998</v>
      </c>
      <c r="Z238" s="33">
        <f t="shared" si="82"/>
        <v>1732.9999999999998</v>
      </c>
      <c r="AA238" s="1" t="s">
        <v>62</v>
      </c>
      <c r="AB238" s="1"/>
      <c r="AC238" s="1"/>
      <c r="AD238" s="1"/>
      <c r="AE238" s="26">
        <v>11</v>
      </c>
      <c r="AF238" s="26"/>
      <c r="AG238" s="26"/>
      <c r="AH238" s="26">
        <v>12.53</v>
      </c>
      <c r="AI238" s="1"/>
      <c r="AJ238" s="1"/>
      <c r="AK238" s="1"/>
      <c r="AL238" s="1"/>
      <c r="AM238" s="1"/>
      <c r="AN238" s="1"/>
      <c r="AO238" s="1"/>
      <c r="AP238" s="1"/>
      <c r="AQ238" s="1"/>
      <c r="AR238" s="1" t="s">
        <v>57</v>
      </c>
      <c r="AS238" s="26">
        <v>11</v>
      </c>
      <c r="AT238" s="26"/>
      <c r="AU238" s="26"/>
      <c r="AV238" s="26"/>
      <c r="AW238" s="26"/>
      <c r="AX238" s="26"/>
      <c r="AY238" s="26"/>
      <c r="AZ238" s="26"/>
      <c r="BA238" s="26"/>
      <c r="BB238" s="34"/>
      <c r="BC238" s="34"/>
      <c r="BD238" s="34"/>
      <c r="BE238" s="34"/>
      <c r="BF238" s="34"/>
      <c r="BG238" s="34">
        <f t="shared" si="69"/>
        <v>11.53</v>
      </c>
      <c r="BH238" s="34">
        <f t="shared" si="76"/>
        <v>11.6076</v>
      </c>
      <c r="BI238" s="34"/>
      <c r="BJ238" s="34"/>
      <c r="BK238" s="26">
        <v>11.3</v>
      </c>
    </row>
    <row r="239" spans="1:63" ht="15.5" x14ac:dyDescent="0.35">
      <c r="A239" s="40">
        <v>45822</v>
      </c>
      <c r="B239" s="28" t="s">
        <v>59</v>
      </c>
      <c r="C239" s="1" t="s">
        <v>515</v>
      </c>
      <c r="D239" s="1" t="s">
        <v>173</v>
      </c>
      <c r="E239" s="1">
        <v>2.38</v>
      </c>
      <c r="F239" s="25" t="s">
        <v>60</v>
      </c>
      <c r="G239" s="25" t="s">
        <v>61</v>
      </c>
      <c r="H239" s="1" t="s">
        <v>74</v>
      </c>
      <c r="I239" s="1">
        <v>6</v>
      </c>
      <c r="J239" s="1">
        <v>5</v>
      </c>
      <c r="K239" s="27" t="s">
        <v>234</v>
      </c>
      <c r="L239" s="26">
        <v>1.5</v>
      </c>
      <c r="M239" s="27" t="s">
        <v>516</v>
      </c>
      <c r="N239" s="1" t="s">
        <v>4</v>
      </c>
      <c r="O239" s="1"/>
      <c r="P239" s="1"/>
      <c r="Q239" s="1"/>
      <c r="R239" s="26">
        <v>20.58</v>
      </c>
      <c r="S239" s="1" t="s">
        <v>63</v>
      </c>
      <c r="T239" s="26" t="str">
        <f t="shared" si="81"/>
        <v>0.00</v>
      </c>
      <c r="U239" s="26">
        <f t="shared" si="79"/>
        <v>-1.5</v>
      </c>
      <c r="V239" s="30">
        <f t="shared" si="80"/>
        <v>15.829999999999998</v>
      </c>
      <c r="W239" s="30">
        <f t="shared" si="67"/>
        <v>282.5</v>
      </c>
      <c r="X239" s="31">
        <f t="shared" ref="X239:X240" si="83">SUM(V239/W239)</f>
        <v>5.603539823008849E-2</v>
      </c>
      <c r="Y239" s="32">
        <f t="shared" ref="Y239:Y250" si="84">V239/100</f>
        <v>0.1583</v>
      </c>
      <c r="Z239" s="33">
        <f t="shared" si="82"/>
        <v>1582.9999999999998</v>
      </c>
      <c r="AA239" s="1" t="s">
        <v>62</v>
      </c>
      <c r="AB239" s="1"/>
      <c r="AC239" s="1"/>
      <c r="AD239" s="1"/>
      <c r="AE239" s="26">
        <v>20.58</v>
      </c>
      <c r="AF239" s="26"/>
      <c r="AG239" s="26"/>
      <c r="AH239" s="26">
        <v>18</v>
      </c>
      <c r="AI239" s="1"/>
      <c r="AJ239" s="1"/>
      <c r="AK239" s="1"/>
      <c r="AL239" s="1"/>
      <c r="AM239" s="1"/>
      <c r="AN239" s="1"/>
      <c r="AO239" s="1"/>
      <c r="AP239" s="1"/>
      <c r="AQ239" s="1"/>
      <c r="AR239" s="1" t="s">
        <v>57</v>
      </c>
      <c r="AS239" s="26">
        <v>21</v>
      </c>
      <c r="AT239" s="26"/>
      <c r="AU239" s="26"/>
      <c r="AV239" s="26"/>
      <c r="AW239" s="26"/>
      <c r="AX239" s="26"/>
      <c r="AY239" s="26"/>
      <c r="AZ239" s="26"/>
      <c r="BA239" s="26"/>
      <c r="BB239" s="34"/>
      <c r="BC239" s="34"/>
      <c r="BD239" s="34"/>
      <c r="BE239" s="34"/>
      <c r="BF239" s="34"/>
      <c r="BG239" s="34">
        <f t="shared" si="69"/>
        <v>25.5</v>
      </c>
      <c r="BH239" s="34">
        <f t="shared" si="76"/>
        <v>16.64</v>
      </c>
      <c r="BI239" s="34"/>
      <c r="BJ239" s="34"/>
      <c r="BK239" s="26">
        <v>20</v>
      </c>
    </row>
    <row r="240" spans="1:63" ht="15.5" x14ac:dyDescent="0.35">
      <c r="A240" s="40">
        <v>45822</v>
      </c>
      <c r="B240" s="28" t="s">
        <v>59</v>
      </c>
      <c r="C240" s="1" t="s">
        <v>515</v>
      </c>
      <c r="D240" s="1" t="s">
        <v>173</v>
      </c>
      <c r="E240" s="1">
        <v>2.38</v>
      </c>
      <c r="F240" s="25" t="s">
        <v>60</v>
      </c>
      <c r="G240" s="25" t="s">
        <v>61</v>
      </c>
      <c r="H240" s="1" t="s">
        <v>74</v>
      </c>
      <c r="I240" s="1">
        <v>6</v>
      </c>
      <c r="J240" s="1">
        <v>5</v>
      </c>
      <c r="K240" s="27" t="s">
        <v>234</v>
      </c>
      <c r="L240" s="26">
        <v>1.5</v>
      </c>
      <c r="M240" s="27" t="s">
        <v>516</v>
      </c>
      <c r="N240" s="1" t="s">
        <v>5</v>
      </c>
      <c r="O240" s="1"/>
      <c r="P240" s="1"/>
      <c r="Q240" s="1"/>
      <c r="R240" s="26">
        <v>5.45</v>
      </c>
      <c r="S240" s="1" t="s">
        <v>63</v>
      </c>
      <c r="T240" s="26" t="str">
        <f t="shared" si="81"/>
        <v>0.00</v>
      </c>
      <c r="U240" s="26">
        <f t="shared" si="79"/>
        <v>-1.5</v>
      </c>
      <c r="V240" s="30">
        <f t="shared" si="80"/>
        <v>14.329999999999998</v>
      </c>
      <c r="W240" s="30">
        <f t="shared" si="67"/>
        <v>284</v>
      </c>
      <c r="X240" s="31">
        <f t="shared" si="83"/>
        <v>5.0457746478873231E-2</v>
      </c>
      <c r="Y240" s="32">
        <f t="shared" si="84"/>
        <v>0.14329999999999998</v>
      </c>
      <c r="Z240" s="33">
        <f t="shared" si="82"/>
        <v>1432.9999999999998</v>
      </c>
      <c r="AA240" s="1" t="s">
        <v>62</v>
      </c>
      <c r="AB240" s="1"/>
      <c r="AC240" s="1"/>
      <c r="AD240" s="1"/>
      <c r="AE240" s="26">
        <v>5.45</v>
      </c>
      <c r="AF240" s="26"/>
      <c r="AG240" s="26"/>
      <c r="AH240" s="26">
        <v>3.92</v>
      </c>
      <c r="AI240" s="1"/>
      <c r="AJ240" s="1"/>
      <c r="AK240" s="1"/>
      <c r="AL240" s="1"/>
      <c r="AM240" s="1"/>
      <c r="AN240" s="1"/>
      <c r="AO240" s="1"/>
      <c r="AP240" s="1"/>
      <c r="AQ240" s="1"/>
      <c r="AR240" s="1" t="s">
        <v>57</v>
      </c>
      <c r="AS240" s="26">
        <v>5.5</v>
      </c>
      <c r="AT240" s="26"/>
      <c r="AU240" s="26"/>
      <c r="AV240" s="26"/>
      <c r="AW240" s="26"/>
      <c r="AX240" s="26"/>
      <c r="AY240" s="26"/>
      <c r="AZ240" s="26"/>
      <c r="BA240" s="26"/>
      <c r="BB240" s="34"/>
      <c r="BC240" s="34"/>
      <c r="BD240" s="34"/>
      <c r="BE240" s="34"/>
      <c r="BF240" s="34"/>
      <c r="BG240" s="34">
        <f t="shared" si="69"/>
        <v>4.38</v>
      </c>
      <c r="BH240" s="34">
        <f t="shared" si="76"/>
        <v>3.6863999999999999</v>
      </c>
      <c r="BI240" s="34"/>
      <c r="BJ240" s="34"/>
      <c r="BK240" s="26">
        <v>4.3</v>
      </c>
    </row>
    <row r="241" spans="1:63" ht="15.5" x14ac:dyDescent="0.35">
      <c r="A241" s="40">
        <v>45823</v>
      </c>
      <c r="B241" s="28" t="s">
        <v>59</v>
      </c>
      <c r="C241" s="1" t="s">
        <v>111</v>
      </c>
      <c r="D241" s="1" t="s">
        <v>174</v>
      </c>
      <c r="E241" s="1">
        <v>2.4500000000000002</v>
      </c>
      <c r="F241" s="25" t="s">
        <v>60</v>
      </c>
      <c r="G241" s="25" t="s">
        <v>61</v>
      </c>
      <c r="H241" s="1" t="s">
        <v>166</v>
      </c>
      <c r="I241" s="1">
        <v>5</v>
      </c>
      <c r="J241" s="1">
        <v>2</v>
      </c>
      <c r="K241" s="38" t="s">
        <v>485</v>
      </c>
      <c r="L241" s="26">
        <v>1.5</v>
      </c>
      <c r="M241" s="27" t="s">
        <v>521</v>
      </c>
      <c r="N241" s="1" t="s">
        <v>4</v>
      </c>
      <c r="O241" s="1"/>
      <c r="P241" s="1"/>
      <c r="Q241" s="1"/>
      <c r="R241" s="26">
        <v>4.45</v>
      </c>
      <c r="S241" s="1">
        <v>1</v>
      </c>
      <c r="T241" s="26">
        <f t="shared" si="81"/>
        <v>6.68</v>
      </c>
      <c r="U241" s="26">
        <f t="shared" si="79"/>
        <v>5.18</v>
      </c>
      <c r="V241" s="30">
        <f t="shared" si="80"/>
        <v>19.509999999999998</v>
      </c>
      <c r="W241" s="30">
        <f t="shared" si="67"/>
        <v>285.5</v>
      </c>
      <c r="X241" s="31">
        <f t="shared" ref="X241:X249" si="85">SUM(V241/W241)</f>
        <v>6.8336252189141855E-2</v>
      </c>
      <c r="Y241" s="32">
        <f t="shared" si="84"/>
        <v>0.19509999999999997</v>
      </c>
      <c r="Z241" s="33">
        <f t="shared" si="82"/>
        <v>1950.9999999999998</v>
      </c>
      <c r="AA241" s="1" t="s">
        <v>68</v>
      </c>
      <c r="AB241" s="1"/>
      <c r="AC241" s="1"/>
      <c r="AD241" s="1"/>
      <c r="AE241" s="26">
        <v>4.45</v>
      </c>
      <c r="AF241" s="26"/>
      <c r="AG241" s="26"/>
      <c r="AH241" s="26">
        <v>4.75</v>
      </c>
      <c r="AI241" s="1"/>
      <c r="AJ241" s="1"/>
      <c r="AK241" s="1"/>
      <c r="AL241" s="1"/>
      <c r="AM241" s="1"/>
      <c r="AN241" s="1"/>
      <c r="AO241" s="1"/>
      <c r="AP241" s="1"/>
      <c r="AQ241" s="1"/>
      <c r="AR241" s="1" t="s">
        <v>49</v>
      </c>
      <c r="AS241" s="26"/>
      <c r="AT241" s="26"/>
      <c r="AU241" s="26"/>
      <c r="AV241" s="26"/>
      <c r="AW241" s="26"/>
      <c r="AX241" s="26"/>
      <c r="AY241" s="26"/>
      <c r="AZ241" s="26"/>
      <c r="BA241" s="26"/>
      <c r="BB241" s="34"/>
      <c r="BC241" s="34"/>
      <c r="BD241" s="34"/>
      <c r="BE241" s="34"/>
      <c r="BF241" s="34"/>
      <c r="BG241" s="34">
        <f t="shared" si="69"/>
        <v>5.625</v>
      </c>
      <c r="BH241" s="34">
        <f t="shared" si="76"/>
        <v>4.45</v>
      </c>
      <c r="BI241" s="34"/>
      <c r="BJ241" s="34"/>
      <c r="BK241" s="26">
        <v>5.3</v>
      </c>
    </row>
    <row r="242" spans="1:63" ht="15.5" x14ac:dyDescent="0.35">
      <c r="A242" s="40">
        <v>45828</v>
      </c>
      <c r="B242" s="28" t="s">
        <v>59</v>
      </c>
      <c r="C242" s="1" t="s">
        <v>144</v>
      </c>
      <c r="D242" s="1" t="s">
        <v>172</v>
      </c>
      <c r="E242" s="1">
        <v>1.05</v>
      </c>
      <c r="F242" s="25" t="s">
        <v>60</v>
      </c>
      <c r="G242" s="25" t="s">
        <v>61</v>
      </c>
      <c r="H242" s="1" t="s">
        <v>66</v>
      </c>
      <c r="I242" s="1">
        <v>2</v>
      </c>
      <c r="J242" s="1">
        <v>2</v>
      </c>
      <c r="K242" s="39" t="s">
        <v>522</v>
      </c>
      <c r="L242" s="26">
        <v>1</v>
      </c>
      <c r="M242" s="27" t="s">
        <v>523</v>
      </c>
      <c r="N242" s="1" t="s">
        <v>4</v>
      </c>
      <c r="O242" s="1"/>
      <c r="P242" s="1"/>
      <c r="Q242" s="1"/>
      <c r="R242" s="26">
        <v>5</v>
      </c>
      <c r="S242" s="1">
        <v>2</v>
      </c>
      <c r="T242" s="26" t="str">
        <f t="shared" si="81"/>
        <v>0.00</v>
      </c>
      <c r="U242" s="26">
        <f t="shared" si="79"/>
        <v>-1</v>
      </c>
      <c r="V242" s="30">
        <f t="shared" si="80"/>
        <v>18.509999999999998</v>
      </c>
      <c r="W242" s="30">
        <f t="shared" si="67"/>
        <v>286.5</v>
      </c>
      <c r="X242" s="31">
        <f t="shared" si="85"/>
        <v>6.4607329842931924E-2</v>
      </c>
      <c r="Y242" s="32">
        <f t="shared" si="84"/>
        <v>0.18509999999999999</v>
      </c>
      <c r="Z242" s="33">
        <f t="shared" si="82"/>
        <v>1850.9999999999998</v>
      </c>
      <c r="AA242" s="1" t="s">
        <v>62</v>
      </c>
      <c r="AB242" s="1"/>
      <c r="AC242" s="1"/>
      <c r="AD242" s="1"/>
      <c r="AE242" s="26">
        <v>5</v>
      </c>
      <c r="AF242" s="26"/>
      <c r="AG242" s="26"/>
      <c r="AH242" s="26">
        <v>5.41</v>
      </c>
      <c r="AI242" s="1"/>
      <c r="AJ242" s="1"/>
      <c r="AK242" s="1"/>
      <c r="AL242" s="1"/>
      <c r="AM242" s="1"/>
      <c r="AN242" s="1"/>
      <c r="AO242" s="1"/>
      <c r="AP242" s="1"/>
      <c r="AQ242" s="1"/>
      <c r="AR242" s="1" t="s">
        <v>57</v>
      </c>
      <c r="AS242" s="26">
        <v>5</v>
      </c>
      <c r="AT242" s="26"/>
      <c r="AU242" s="26"/>
      <c r="AV242" s="26"/>
      <c r="AW242" s="26"/>
      <c r="AX242" s="26"/>
      <c r="AY242" s="26"/>
      <c r="AZ242" s="26"/>
      <c r="BA242" s="26"/>
      <c r="BB242" s="34"/>
      <c r="BC242" s="34"/>
      <c r="BD242" s="34"/>
      <c r="BE242" s="34"/>
      <c r="BF242" s="34"/>
      <c r="BG242" s="34">
        <f t="shared" si="69"/>
        <v>4.41</v>
      </c>
      <c r="BH242" s="34">
        <f t="shared" si="76"/>
        <v>5.0571999999999999</v>
      </c>
      <c r="BI242" s="34"/>
      <c r="BJ242" s="34"/>
      <c r="BK242" s="26">
        <v>6.5</v>
      </c>
    </row>
    <row r="243" spans="1:63" ht="15.5" x14ac:dyDescent="0.35">
      <c r="A243" s="40">
        <v>45828</v>
      </c>
      <c r="B243" s="28" t="s">
        <v>59</v>
      </c>
      <c r="C243" s="1" t="s">
        <v>144</v>
      </c>
      <c r="D243" s="1" t="s">
        <v>172</v>
      </c>
      <c r="E243" s="1">
        <v>1.05</v>
      </c>
      <c r="F243" s="25" t="s">
        <v>60</v>
      </c>
      <c r="G243" s="25" t="s">
        <v>61</v>
      </c>
      <c r="H243" s="1" t="s">
        <v>66</v>
      </c>
      <c r="I243" s="1">
        <v>2</v>
      </c>
      <c r="J243" s="1">
        <v>10</v>
      </c>
      <c r="K243" s="27" t="s">
        <v>524</v>
      </c>
      <c r="L243" s="26">
        <v>0.5</v>
      </c>
      <c r="M243" s="27" t="s">
        <v>525</v>
      </c>
      <c r="N243" s="1" t="s">
        <v>4</v>
      </c>
      <c r="O243" s="1"/>
      <c r="P243" s="1"/>
      <c r="Q243" s="1"/>
      <c r="R243" s="26">
        <v>8.2899999999999991</v>
      </c>
      <c r="S243" s="1" t="s">
        <v>63</v>
      </c>
      <c r="T243" s="26" t="str">
        <f t="shared" si="81"/>
        <v>0.00</v>
      </c>
      <c r="U243" s="26">
        <f t="shared" si="79"/>
        <v>-0.5</v>
      </c>
      <c r="V243" s="30">
        <f t="shared" si="80"/>
        <v>18.009999999999998</v>
      </c>
      <c r="W243" s="30">
        <f t="shared" si="67"/>
        <v>287</v>
      </c>
      <c r="X243" s="31">
        <f t="shared" si="85"/>
        <v>6.2752613240418115E-2</v>
      </c>
      <c r="Y243" s="32">
        <f t="shared" si="84"/>
        <v>0.18009999999999998</v>
      </c>
      <c r="Z243" s="33">
        <f t="shared" si="82"/>
        <v>1800.9999999999998</v>
      </c>
      <c r="AA243" s="1" t="s">
        <v>62</v>
      </c>
      <c r="AB243" s="1"/>
      <c r="AC243" s="1"/>
      <c r="AD243" s="1"/>
      <c r="AE243" s="26">
        <v>8.2899999999999991</v>
      </c>
      <c r="AF243" s="26"/>
      <c r="AG243" s="26"/>
      <c r="AH243" s="26">
        <v>8.92</v>
      </c>
      <c r="AI243" s="1"/>
      <c r="AJ243" s="1"/>
      <c r="AK243" s="1"/>
      <c r="AL243" s="1"/>
      <c r="AM243" s="1"/>
      <c r="AN243" s="1"/>
      <c r="AO243" s="1"/>
      <c r="AP243" s="1"/>
      <c r="AQ243" s="1"/>
      <c r="AR243" s="1" t="s">
        <v>49</v>
      </c>
      <c r="AS243" s="26"/>
      <c r="AT243" s="26"/>
      <c r="AU243" s="26"/>
      <c r="AV243" s="26"/>
      <c r="AW243" s="26"/>
      <c r="AX243" s="26"/>
      <c r="AY243" s="26"/>
      <c r="AZ243" s="26"/>
      <c r="BA243" s="26"/>
      <c r="BB243" s="34"/>
      <c r="BC243" s="34"/>
      <c r="BD243" s="34"/>
      <c r="BE243" s="34"/>
      <c r="BF243" s="34"/>
      <c r="BG243" s="34">
        <f t="shared" si="69"/>
        <v>3.96</v>
      </c>
      <c r="BH243" s="34">
        <f t="shared" si="76"/>
        <v>8.2864000000000004</v>
      </c>
      <c r="BI243" s="34"/>
      <c r="BJ243" s="34"/>
      <c r="BK243" s="26">
        <v>9.8000000000000007</v>
      </c>
    </row>
    <row r="244" spans="1:63" ht="15.5" x14ac:dyDescent="0.35">
      <c r="A244" s="40">
        <v>45828</v>
      </c>
      <c r="B244" s="28" t="s">
        <v>59</v>
      </c>
      <c r="C244" s="1" t="s">
        <v>144</v>
      </c>
      <c r="D244" s="1" t="s">
        <v>172</v>
      </c>
      <c r="E244" s="26">
        <v>1.4</v>
      </c>
      <c r="F244" s="25" t="s">
        <v>60</v>
      </c>
      <c r="G244" s="25" t="s">
        <v>61</v>
      </c>
      <c r="H244" s="1" t="s">
        <v>66</v>
      </c>
      <c r="I244" s="1">
        <v>3</v>
      </c>
      <c r="J244" s="1">
        <v>1</v>
      </c>
      <c r="K244" s="27" t="s">
        <v>526</v>
      </c>
      <c r="L244" s="26">
        <v>1.5</v>
      </c>
      <c r="M244" s="27" t="s">
        <v>527</v>
      </c>
      <c r="N244" s="1" t="s">
        <v>4</v>
      </c>
      <c r="O244" s="1"/>
      <c r="P244" s="1"/>
      <c r="Q244" s="1"/>
      <c r="R244" s="26">
        <v>2.88</v>
      </c>
      <c r="S244" s="1" t="s">
        <v>63</v>
      </c>
      <c r="T244" s="26" t="str">
        <f t="shared" si="81"/>
        <v>0.00</v>
      </c>
      <c r="U244" s="26">
        <f t="shared" si="79"/>
        <v>-1.5</v>
      </c>
      <c r="V244" s="30">
        <f t="shared" si="80"/>
        <v>16.509999999999998</v>
      </c>
      <c r="W244" s="30">
        <f t="shared" si="67"/>
        <v>288.5</v>
      </c>
      <c r="X244" s="31">
        <f t="shared" si="85"/>
        <v>5.7227036395147306E-2</v>
      </c>
      <c r="Y244" s="32">
        <f t="shared" si="84"/>
        <v>0.16509999999999997</v>
      </c>
      <c r="Z244" s="33">
        <f t="shared" si="82"/>
        <v>1650.9999999999998</v>
      </c>
      <c r="AA244" s="1" t="s">
        <v>62</v>
      </c>
      <c r="AB244" s="1"/>
      <c r="AC244" s="1"/>
      <c r="AD244" s="1"/>
      <c r="AE244" s="26">
        <v>2.88</v>
      </c>
      <c r="AF244" s="26"/>
      <c r="AG244" s="26"/>
      <c r="AH244" s="26">
        <v>2.68</v>
      </c>
      <c r="AI244" s="1"/>
      <c r="AJ244" s="1"/>
      <c r="AK244" s="1"/>
      <c r="AL244" s="1"/>
      <c r="AM244" s="1"/>
      <c r="AN244" s="1"/>
      <c r="AO244" s="1"/>
      <c r="AP244" s="1"/>
      <c r="AQ244" s="1"/>
      <c r="AR244" s="1" t="s">
        <v>57</v>
      </c>
      <c r="AS244" s="26">
        <v>3</v>
      </c>
      <c r="AT244" s="26"/>
      <c r="AU244" s="26"/>
      <c r="AV244" s="26"/>
      <c r="AW244" s="26"/>
      <c r="AX244" s="26"/>
      <c r="AY244" s="26"/>
      <c r="AZ244" s="26"/>
      <c r="BA244" s="26"/>
      <c r="BB244" s="34"/>
      <c r="BC244" s="34"/>
      <c r="BD244" s="34"/>
      <c r="BE244" s="34"/>
      <c r="BF244" s="34"/>
      <c r="BG244" s="34">
        <f t="shared" si="69"/>
        <v>2.5200000000000005</v>
      </c>
      <c r="BH244" s="34">
        <f t="shared" si="76"/>
        <v>2.5456000000000003</v>
      </c>
      <c r="BI244" s="34"/>
      <c r="BJ244" s="34"/>
      <c r="BK244" s="26">
        <v>2.5</v>
      </c>
    </row>
    <row r="245" spans="1:63" ht="15.5" x14ac:dyDescent="0.35">
      <c r="A245" s="40">
        <v>45829</v>
      </c>
      <c r="B245" s="28" t="s">
        <v>59</v>
      </c>
      <c r="C245" s="1" t="s">
        <v>110</v>
      </c>
      <c r="D245" s="1" t="s">
        <v>173</v>
      </c>
      <c r="E245" s="1">
        <v>2.0299999999999998</v>
      </c>
      <c r="F245" s="25" t="s">
        <v>60</v>
      </c>
      <c r="G245" s="25" t="s">
        <v>61</v>
      </c>
      <c r="H245" s="1" t="s">
        <v>85</v>
      </c>
      <c r="I245" s="1">
        <v>5</v>
      </c>
      <c r="J245" s="1">
        <v>5</v>
      </c>
      <c r="K245" s="27" t="s">
        <v>200</v>
      </c>
      <c r="L245" s="26">
        <v>1</v>
      </c>
      <c r="M245" s="27" t="s">
        <v>528</v>
      </c>
      <c r="N245" s="1" t="s">
        <v>4</v>
      </c>
      <c r="O245" s="1"/>
      <c r="P245" s="1"/>
      <c r="Q245" s="1"/>
      <c r="R245" s="26">
        <v>4.04</v>
      </c>
      <c r="S245" s="1" t="s">
        <v>63</v>
      </c>
      <c r="T245" s="26" t="str">
        <f t="shared" si="81"/>
        <v>0.00</v>
      </c>
      <c r="U245" s="26">
        <f t="shared" si="79"/>
        <v>-1</v>
      </c>
      <c r="V245" s="30">
        <f t="shared" si="80"/>
        <v>15.509999999999998</v>
      </c>
      <c r="W245" s="30">
        <f t="shared" si="67"/>
        <v>289.5</v>
      </c>
      <c r="X245" s="31">
        <f t="shared" si="85"/>
        <v>5.3575129533678746E-2</v>
      </c>
      <c r="Y245" s="32">
        <f t="shared" si="84"/>
        <v>0.15509999999999999</v>
      </c>
      <c r="Z245" s="33">
        <f t="shared" si="82"/>
        <v>1550.9999999999998</v>
      </c>
      <c r="AA245" s="1" t="s">
        <v>62</v>
      </c>
      <c r="AB245" s="1"/>
      <c r="AC245" s="1"/>
      <c r="AD245" s="1"/>
      <c r="AE245" s="26">
        <v>4.04</v>
      </c>
      <c r="AF245" s="26"/>
      <c r="AG245" s="26"/>
      <c r="AH245" s="26">
        <v>4.3</v>
      </c>
      <c r="AI245" s="1"/>
      <c r="AJ245" s="1"/>
      <c r="AK245" s="1"/>
      <c r="AL245" s="1"/>
      <c r="AM245" s="1"/>
      <c r="AN245" s="1"/>
      <c r="AO245" s="1"/>
      <c r="AP245" s="1"/>
      <c r="AQ245" s="1"/>
      <c r="AR245" s="1" t="s">
        <v>49</v>
      </c>
      <c r="AS245" s="26"/>
      <c r="AT245" s="26"/>
      <c r="AU245" s="26"/>
      <c r="AV245" s="26"/>
      <c r="AW245" s="26"/>
      <c r="AX245" s="26"/>
      <c r="AY245" s="26"/>
      <c r="AZ245" s="26"/>
      <c r="BA245" s="26"/>
      <c r="BB245" s="34"/>
      <c r="BC245" s="34"/>
      <c r="BD245" s="34"/>
      <c r="BE245" s="34"/>
      <c r="BF245" s="34"/>
      <c r="BG245" s="34">
        <f t="shared" si="69"/>
        <v>3.3</v>
      </c>
      <c r="BH245" s="34">
        <f t="shared" si="76"/>
        <v>4.0359999999999996</v>
      </c>
      <c r="BI245" s="34"/>
      <c r="BJ245" s="34"/>
      <c r="BK245" s="26">
        <v>4.5999999999999996</v>
      </c>
    </row>
    <row r="246" spans="1:63" ht="15.5" x14ac:dyDescent="0.35">
      <c r="A246" s="40">
        <v>45829</v>
      </c>
      <c r="B246" s="28" t="s">
        <v>59</v>
      </c>
      <c r="C246" s="1" t="s">
        <v>110</v>
      </c>
      <c r="D246" s="1" t="s">
        <v>173</v>
      </c>
      <c r="E246" s="1">
        <v>3.45</v>
      </c>
      <c r="F246" s="25" t="s">
        <v>60</v>
      </c>
      <c r="G246" s="25" t="s">
        <v>61</v>
      </c>
      <c r="H246" s="1" t="s">
        <v>81</v>
      </c>
      <c r="I246" s="1">
        <v>9</v>
      </c>
      <c r="J246" s="1">
        <v>1</v>
      </c>
      <c r="K246" s="27" t="s">
        <v>184</v>
      </c>
      <c r="L246" s="26">
        <v>1</v>
      </c>
      <c r="M246" s="27" t="s">
        <v>529</v>
      </c>
      <c r="N246" s="1" t="s">
        <v>4</v>
      </c>
      <c r="O246" s="1"/>
      <c r="P246" s="1"/>
      <c r="Q246" s="1"/>
      <c r="R246" s="26">
        <v>16.6584</v>
      </c>
      <c r="S246" s="1" t="s">
        <v>63</v>
      </c>
      <c r="T246" s="26" t="str">
        <f t="shared" si="81"/>
        <v>0.00</v>
      </c>
      <c r="U246" s="26">
        <f t="shared" si="79"/>
        <v>-1</v>
      </c>
      <c r="V246" s="30">
        <f t="shared" si="80"/>
        <v>14.509999999999998</v>
      </c>
      <c r="W246" s="30">
        <f t="shared" si="67"/>
        <v>290.5</v>
      </c>
      <c r="X246" s="31">
        <f t="shared" si="85"/>
        <v>4.9948364888123917E-2</v>
      </c>
      <c r="Y246" s="32">
        <f t="shared" si="84"/>
        <v>0.14509999999999998</v>
      </c>
      <c r="Z246" s="33">
        <f t="shared" si="82"/>
        <v>1450.9999999999998</v>
      </c>
      <c r="AA246" s="1" t="s">
        <v>62</v>
      </c>
      <c r="AB246" s="1"/>
      <c r="AC246" s="1"/>
      <c r="AD246" s="1"/>
      <c r="AE246" s="26">
        <v>16.6584</v>
      </c>
      <c r="AF246" s="26"/>
      <c r="AG246" s="26"/>
      <c r="AH246" s="26">
        <v>18.02</v>
      </c>
      <c r="AI246" s="1"/>
      <c r="AJ246" s="1"/>
      <c r="AK246" s="1"/>
      <c r="AL246" s="1"/>
      <c r="AM246" s="1"/>
      <c r="AN246" s="1"/>
      <c r="AO246" s="1"/>
      <c r="AP246" s="1"/>
      <c r="AQ246" s="1"/>
      <c r="AR246" s="1" t="s">
        <v>49</v>
      </c>
      <c r="AS246" s="26"/>
      <c r="AT246" s="26"/>
      <c r="AU246" s="26"/>
      <c r="AV246" s="26"/>
      <c r="AW246" s="26"/>
      <c r="AX246" s="26"/>
      <c r="AY246" s="26"/>
      <c r="AZ246" s="26"/>
      <c r="BA246" s="26"/>
      <c r="BB246" s="34"/>
      <c r="BC246" s="34"/>
      <c r="BD246" s="34"/>
      <c r="BE246" s="34"/>
      <c r="BF246" s="34"/>
      <c r="BG246" s="34">
        <f t="shared" si="69"/>
        <v>17.02</v>
      </c>
      <c r="BH246" s="34">
        <f t="shared" si="76"/>
        <v>16.6584</v>
      </c>
      <c r="BI246" s="34"/>
      <c r="BJ246" s="34"/>
      <c r="BK246" s="26">
        <v>19.2</v>
      </c>
    </row>
    <row r="247" spans="1:63" ht="15.5" x14ac:dyDescent="0.35">
      <c r="A247" s="40">
        <v>45829</v>
      </c>
      <c r="B247" s="28" t="s">
        <v>59</v>
      </c>
      <c r="C247" s="1" t="s">
        <v>110</v>
      </c>
      <c r="D247" s="1" t="s">
        <v>173</v>
      </c>
      <c r="E247" s="1">
        <v>3.45</v>
      </c>
      <c r="F247" s="25" t="s">
        <v>60</v>
      </c>
      <c r="G247" s="25" t="s">
        <v>61</v>
      </c>
      <c r="H247" s="1" t="s">
        <v>81</v>
      </c>
      <c r="I247" s="1">
        <v>9</v>
      </c>
      <c r="J247" s="1">
        <v>1</v>
      </c>
      <c r="K247" s="27" t="s">
        <v>184</v>
      </c>
      <c r="L247" s="26">
        <v>1</v>
      </c>
      <c r="M247" s="27" t="s">
        <v>529</v>
      </c>
      <c r="N247" s="1" t="s">
        <v>5</v>
      </c>
      <c r="O247" s="1"/>
      <c r="P247" s="1"/>
      <c r="Q247" s="1"/>
      <c r="R247" s="26">
        <v>4.6616</v>
      </c>
      <c r="S247" s="1" t="s">
        <v>63</v>
      </c>
      <c r="T247" s="26" t="str">
        <f t="shared" si="81"/>
        <v>0.00</v>
      </c>
      <c r="U247" s="26">
        <f t="shared" si="79"/>
        <v>-1</v>
      </c>
      <c r="V247" s="30">
        <f t="shared" si="80"/>
        <v>13.509999999999998</v>
      </c>
      <c r="W247" s="30">
        <f t="shared" si="67"/>
        <v>291.5</v>
      </c>
      <c r="X247" s="31">
        <f t="shared" si="85"/>
        <v>4.6346483704974267E-2</v>
      </c>
      <c r="Y247" s="32">
        <f t="shared" si="84"/>
        <v>0.13509999999999997</v>
      </c>
      <c r="Z247" s="33">
        <f t="shared" si="82"/>
        <v>1350.9999999999998</v>
      </c>
      <c r="AA247" s="1" t="s">
        <v>62</v>
      </c>
      <c r="AB247" s="1"/>
      <c r="AC247" s="1"/>
      <c r="AD247" s="1"/>
      <c r="AE247" s="26">
        <v>4.6616</v>
      </c>
      <c r="AF247" s="26"/>
      <c r="AG247" s="26"/>
      <c r="AH247" s="26">
        <v>4.9800000000000004</v>
      </c>
      <c r="AI247" s="1"/>
      <c r="AJ247" s="1"/>
      <c r="AK247" s="1"/>
      <c r="AL247" s="1"/>
      <c r="AM247" s="1"/>
      <c r="AN247" s="1"/>
      <c r="AO247" s="1"/>
      <c r="AP247" s="1"/>
      <c r="AQ247" s="1"/>
      <c r="AR247" s="1" t="s">
        <v>49</v>
      </c>
      <c r="AS247" s="26"/>
      <c r="AT247" s="26"/>
      <c r="AU247" s="26"/>
      <c r="AV247" s="26"/>
      <c r="AW247" s="26"/>
      <c r="AX247" s="26"/>
      <c r="AY247" s="26"/>
      <c r="AZ247" s="26"/>
      <c r="BA247" s="26"/>
      <c r="BB247" s="34"/>
      <c r="BC247" s="34"/>
      <c r="BD247" s="34"/>
      <c r="BE247" s="34"/>
      <c r="BF247" s="34"/>
      <c r="BG247" s="34">
        <f t="shared" si="69"/>
        <v>3.9800000000000004</v>
      </c>
      <c r="BH247" s="34">
        <f t="shared" si="76"/>
        <v>4.6616</v>
      </c>
      <c r="BI247" s="34"/>
      <c r="BJ247" s="34"/>
      <c r="BK247" s="26">
        <v>5</v>
      </c>
    </row>
    <row r="248" spans="1:63" ht="15.5" x14ac:dyDescent="0.35">
      <c r="A248" s="40">
        <v>45829</v>
      </c>
      <c r="B248" s="28" t="s">
        <v>59</v>
      </c>
      <c r="C248" s="1" t="s">
        <v>110</v>
      </c>
      <c r="D248" s="1" t="s">
        <v>173</v>
      </c>
      <c r="E248" s="1">
        <v>3.53</v>
      </c>
      <c r="F248" s="25" t="s">
        <v>60</v>
      </c>
      <c r="G248" s="25" t="s">
        <v>61</v>
      </c>
      <c r="H248" s="1" t="s">
        <v>85</v>
      </c>
      <c r="I248" s="1">
        <v>8</v>
      </c>
      <c r="J248" s="1">
        <v>6</v>
      </c>
      <c r="K248" s="38" t="s">
        <v>478</v>
      </c>
      <c r="L248" s="26">
        <v>1</v>
      </c>
      <c r="M248" s="27" t="s">
        <v>530</v>
      </c>
      <c r="N248" s="1" t="s">
        <v>4</v>
      </c>
      <c r="O248" s="1"/>
      <c r="P248" s="1"/>
      <c r="Q248" s="1"/>
      <c r="R248" s="26">
        <v>9.7952000000000012</v>
      </c>
      <c r="S248" s="1">
        <v>1</v>
      </c>
      <c r="T248" s="26">
        <f t="shared" si="81"/>
        <v>9.8000000000000007</v>
      </c>
      <c r="U248" s="26">
        <f t="shared" si="79"/>
        <v>8.8000000000000007</v>
      </c>
      <c r="V248" s="30">
        <f t="shared" si="80"/>
        <v>22.31</v>
      </c>
      <c r="W248" s="30">
        <f t="shared" si="67"/>
        <v>292.5</v>
      </c>
      <c r="X248" s="31">
        <f t="shared" si="85"/>
        <v>7.6273504273504267E-2</v>
      </c>
      <c r="Y248" s="32">
        <f t="shared" si="84"/>
        <v>0.22309999999999999</v>
      </c>
      <c r="Z248" s="33">
        <f t="shared" si="82"/>
        <v>2231</v>
      </c>
      <c r="AA248" s="1" t="s">
        <v>68</v>
      </c>
      <c r="AB248" s="1"/>
      <c r="AC248" s="1"/>
      <c r="AD248" s="1"/>
      <c r="AE248" s="26">
        <v>9.8000000000000007</v>
      </c>
      <c r="AF248" s="26"/>
      <c r="AG248" s="26"/>
      <c r="AH248" s="26">
        <v>10.56</v>
      </c>
      <c r="AI248" s="1"/>
      <c r="AJ248" s="1"/>
      <c r="AK248" s="1"/>
      <c r="AL248" s="1"/>
      <c r="AM248" s="1"/>
      <c r="AN248" s="1"/>
      <c r="AO248" s="1"/>
      <c r="AP248" s="1"/>
      <c r="AQ248" s="1"/>
      <c r="AR248" s="1" t="s">
        <v>49</v>
      </c>
      <c r="AS248" s="26"/>
      <c r="AT248" s="26"/>
      <c r="AU248" s="26"/>
      <c r="AV248" s="26"/>
      <c r="AW248" s="26"/>
      <c r="AX248" s="26"/>
      <c r="AY248" s="26"/>
      <c r="AZ248" s="26"/>
      <c r="BA248" s="26"/>
      <c r="BB248" s="34"/>
      <c r="BC248" s="34"/>
      <c r="BD248" s="34"/>
      <c r="BE248" s="34"/>
      <c r="BF248" s="34"/>
      <c r="BG248" s="34">
        <f t="shared" si="69"/>
        <v>9.56</v>
      </c>
      <c r="BH248" s="34">
        <f t="shared" si="76"/>
        <v>9.7952000000000012</v>
      </c>
      <c r="BI248" s="34"/>
      <c r="BJ248" s="34"/>
      <c r="BK248" s="26">
        <v>12</v>
      </c>
    </row>
    <row r="249" spans="1:63" ht="15.5" x14ac:dyDescent="0.35">
      <c r="A249" s="40">
        <v>45829</v>
      </c>
      <c r="B249" s="28" t="s">
        <v>59</v>
      </c>
      <c r="C249" s="1" t="s">
        <v>110</v>
      </c>
      <c r="D249" s="1" t="s">
        <v>173</v>
      </c>
      <c r="E249" s="1">
        <v>3.53</v>
      </c>
      <c r="F249" s="25" t="s">
        <v>60</v>
      </c>
      <c r="G249" s="25" t="s">
        <v>61</v>
      </c>
      <c r="H249" s="1" t="s">
        <v>85</v>
      </c>
      <c r="I249" s="1">
        <v>8</v>
      </c>
      <c r="J249" s="1">
        <v>6</v>
      </c>
      <c r="K249" s="38" t="s">
        <v>478</v>
      </c>
      <c r="L249" s="26">
        <v>1</v>
      </c>
      <c r="M249" s="27" t="s">
        <v>530</v>
      </c>
      <c r="N249" s="1" t="s">
        <v>5</v>
      </c>
      <c r="O249" s="1"/>
      <c r="P249" s="1"/>
      <c r="Q249" s="1"/>
      <c r="R249" s="26">
        <v>2.8952</v>
      </c>
      <c r="S249" s="1">
        <v>1</v>
      </c>
      <c r="T249" s="26">
        <f t="shared" si="81"/>
        <v>2.9</v>
      </c>
      <c r="U249" s="26">
        <f t="shared" si="79"/>
        <v>1.9</v>
      </c>
      <c r="V249" s="30">
        <f t="shared" si="80"/>
        <v>24.209999999999997</v>
      </c>
      <c r="W249" s="30">
        <f t="shared" si="67"/>
        <v>293.5</v>
      </c>
      <c r="X249" s="31">
        <f t="shared" si="85"/>
        <v>8.2487223168654158E-2</v>
      </c>
      <c r="Y249" s="32">
        <f t="shared" si="84"/>
        <v>0.24209999999999998</v>
      </c>
      <c r="Z249" s="33">
        <f t="shared" si="82"/>
        <v>2420.9999999999995</v>
      </c>
      <c r="AA249" s="1" t="s">
        <v>68</v>
      </c>
      <c r="AB249" s="1"/>
      <c r="AC249" s="1"/>
      <c r="AD249" s="1"/>
      <c r="AE249" s="26">
        <v>2.9</v>
      </c>
      <c r="AF249" s="26"/>
      <c r="AG249" s="26"/>
      <c r="AH249" s="26">
        <v>3.06</v>
      </c>
      <c r="AI249" s="1"/>
      <c r="AJ249" s="1"/>
      <c r="AK249" s="1"/>
      <c r="AL249" s="1"/>
      <c r="AM249" s="1"/>
      <c r="AN249" s="1"/>
      <c r="AO249" s="1"/>
      <c r="AP249" s="1"/>
      <c r="AQ249" s="1"/>
      <c r="AR249" s="1" t="s">
        <v>49</v>
      </c>
      <c r="AS249" s="26"/>
      <c r="AT249" s="26"/>
      <c r="AU249" s="26"/>
      <c r="AV249" s="26"/>
      <c r="AW249" s="26"/>
      <c r="AX249" s="26"/>
      <c r="AY249" s="26"/>
      <c r="AZ249" s="26"/>
      <c r="BA249" s="26"/>
      <c r="BB249" s="34"/>
      <c r="BC249" s="34"/>
      <c r="BD249" s="34"/>
      <c r="BE249" s="34"/>
      <c r="BF249" s="34"/>
      <c r="BG249" s="34">
        <f t="shared" si="69"/>
        <v>2.06</v>
      </c>
      <c r="BH249" s="34">
        <f t="shared" si="76"/>
        <v>2.8952</v>
      </c>
      <c r="BI249" s="34"/>
      <c r="BJ249" s="34"/>
      <c r="BK249" s="26">
        <v>2.5</v>
      </c>
    </row>
    <row r="250" spans="1:63" ht="15.5" x14ac:dyDescent="0.35">
      <c r="A250" s="40">
        <v>45832</v>
      </c>
      <c r="B250" s="28" t="s">
        <v>59</v>
      </c>
      <c r="C250" s="1" t="s">
        <v>531</v>
      </c>
      <c r="D250" s="1" t="s">
        <v>175</v>
      </c>
      <c r="E250" s="1">
        <v>3.45</v>
      </c>
      <c r="F250" s="25" t="s">
        <v>60</v>
      </c>
      <c r="G250" s="25" t="s">
        <v>61</v>
      </c>
      <c r="H250" s="1" t="s">
        <v>76</v>
      </c>
      <c r="I250" s="1">
        <v>1</v>
      </c>
      <c r="J250" s="1">
        <v>1</v>
      </c>
      <c r="K250" s="27" t="s">
        <v>532</v>
      </c>
      <c r="L250" s="26">
        <v>1.5</v>
      </c>
      <c r="M250" s="27" t="s">
        <v>533</v>
      </c>
      <c r="N250" s="1" t="s">
        <v>4</v>
      </c>
      <c r="O250" s="1"/>
      <c r="P250" s="1"/>
      <c r="Q250" s="1"/>
      <c r="R250" s="26">
        <v>6</v>
      </c>
      <c r="S250" s="1" t="s">
        <v>63</v>
      </c>
      <c r="T250" s="26" t="str">
        <f t="shared" si="81"/>
        <v>0.00</v>
      </c>
      <c r="U250" s="26">
        <f t="shared" si="79"/>
        <v>-1.5</v>
      </c>
      <c r="V250" s="30">
        <f t="shared" si="80"/>
        <v>22.709999999999997</v>
      </c>
      <c r="W250" s="30">
        <f t="shared" si="67"/>
        <v>295</v>
      </c>
      <c r="X250" s="31">
        <f t="shared" ref="X250" si="86">SUM(V250/W250)</f>
        <v>7.6983050847457615E-2</v>
      </c>
      <c r="Y250" s="32">
        <f t="shared" si="84"/>
        <v>0.22709999999999997</v>
      </c>
      <c r="Z250" s="33">
        <f t="shared" si="82"/>
        <v>2270.9999999999995</v>
      </c>
      <c r="AA250" s="1" t="s">
        <v>62</v>
      </c>
      <c r="AB250" s="1"/>
      <c r="AC250" s="1"/>
      <c r="AD250" s="1"/>
      <c r="AE250" s="26">
        <v>11</v>
      </c>
      <c r="AF250" s="26"/>
      <c r="AG250" s="26"/>
      <c r="AH250" s="26">
        <v>13.9</v>
      </c>
      <c r="AI250" s="1"/>
      <c r="AJ250" s="1"/>
      <c r="AK250" s="1"/>
      <c r="AL250" s="1"/>
      <c r="AM250" s="1"/>
      <c r="AN250" s="1"/>
      <c r="AO250" s="1"/>
      <c r="AP250" s="1"/>
      <c r="AQ250" s="1"/>
      <c r="AR250" s="1" t="s">
        <v>57</v>
      </c>
      <c r="AS250" s="26"/>
      <c r="AT250" s="26"/>
      <c r="AU250" s="26"/>
      <c r="AV250" s="26"/>
      <c r="AW250" s="26"/>
      <c r="AX250" s="26"/>
      <c r="AY250" s="26"/>
      <c r="AZ250" s="26"/>
      <c r="BA250" s="26"/>
      <c r="BB250" s="34"/>
      <c r="BC250" s="34"/>
      <c r="BD250" s="34"/>
      <c r="BE250" s="34"/>
      <c r="BF250" s="34"/>
      <c r="BG250" s="34">
        <f t="shared" si="69"/>
        <v>19.350000000000001</v>
      </c>
      <c r="BH250" s="34">
        <f t="shared" si="76"/>
        <v>12.868</v>
      </c>
      <c r="BI250" s="34"/>
      <c r="BJ250" s="34"/>
      <c r="BK250" s="26">
        <v>11</v>
      </c>
    </row>
  </sheetData>
  <mergeCells count="4">
    <mergeCell ref="T1:Z1"/>
    <mergeCell ref="AB1:AC1"/>
    <mergeCell ref="AD1:AJ1"/>
    <mergeCell ref="AK1:AN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2023-01-03T15:20:05Z</dcterms:created>
  <dcterms:modified xsi:type="dcterms:W3CDTF">2025-07-09T15:08:55Z</dcterms:modified>
  <cp:category/>
  <cp:contentStatus/>
</cp:coreProperties>
</file>